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feric\OneDrive - pmfst.hr\Desktop\FINANCIJSKI PLAN\FIN.PLAN 2024-2026\PRIJEDLOG PLANA - MZO\"/>
    </mc:Choice>
  </mc:AlternateContent>
  <xr:revisionPtr revIDLastSave="174" documentId="11_F765103C0DB0B6EE5461D8F58466E18B4D27D122" xr6:coauthVersionLast="36" xr6:coauthVersionMax="36" xr10:uidLastSave="{BA6C9913-6A8D-4972-8E05-32A12144EDC5}"/>
  <bookViews>
    <workbookView xWindow="0" yWindow="0" windowWidth="28800" windowHeight="12300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7" i="7"/>
  <c r="C6" i="7"/>
  <c r="C4" i="7"/>
  <c r="C22" i="7" l="1"/>
  <c r="C14" i="7" l="1"/>
  <c r="C3" i="7" s="1"/>
  <c r="C19" i="7"/>
  <c r="C42" i="7"/>
  <c r="C53" i="7"/>
  <c r="C91" i="7"/>
  <c r="C81" i="7"/>
  <c r="C75" i="7"/>
  <c r="C5" i="7" s="1"/>
  <c r="C71" i="7"/>
  <c r="C70" i="7" l="1"/>
  <c r="C31" i="7"/>
  <c r="C21" i="7"/>
  <c r="C18" i="7"/>
  <c r="C13" i="7"/>
  <c r="G14" i="7"/>
  <c r="G3" i="7" s="1"/>
  <c r="G8" i="7"/>
  <c r="F8" i="7"/>
  <c r="E8" i="7"/>
  <c r="G7" i="7"/>
  <c r="F7" i="7"/>
  <c r="E7" i="7"/>
  <c r="G5" i="7"/>
  <c r="F5" i="7"/>
  <c r="E5" i="7"/>
  <c r="G4" i="7"/>
  <c r="F4" i="7"/>
  <c r="E4" i="7"/>
  <c r="F3" i="7"/>
  <c r="E3" i="7"/>
  <c r="D8" i="7"/>
  <c r="D7" i="7"/>
  <c r="G6" i="7"/>
  <c r="F6" i="7"/>
  <c r="E6" i="7"/>
  <c r="D6" i="7"/>
  <c r="D5" i="7"/>
  <c r="D4" i="7"/>
  <c r="D3" i="7"/>
  <c r="G81" i="7"/>
  <c r="F81" i="7"/>
  <c r="E81" i="7"/>
  <c r="G91" i="7"/>
  <c r="F91" i="7"/>
  <c r="E91" i="7"/>
  <c r="G75" i="7"/>
  <c r="F75" i="7"/>
  <c r="E75" i="7"/>
  <c r="G71" i="7"/>
  <c r="F71" i="7"/>
  <c r="E71" i="7"/>
  <c r="D91" i="7"/>
  <c r="D81" i="7"/>
  <c r="D75" i="7"/>
  <c r="D71" i="7"/>
  <c r="G13" i="7"/>
  <c r="F13" i="7"/>
  <c r="E13" i="7"/>
  <c r="D13" i="7"/>
  <c r="G53" i="7"/>
  <c r="F53" i="7"/>
  <c r="E53" i="7"/>
  <c r="D53" i="7"/>
  <c r="G42" i="7"/>
  <c r="F42" i="7"/>
  <c r="E42" i="7"/>
  <c r="D42" i="7"/>
  <c r="G22" i="7"/>
  <c r="G21" i="7" s="1"/>
  <c r="F22" i="7"/>
  <c r="F21" i="7" s="1"/>
  <c r="E22" i="7"/>
  <c r="E21" i="7" s="1"/>
  <c r="D21" i="7"/>
  <c r="D22" i="7"/>
  <c r="G19" i="7"/>
  <c r="G18" i="7" s="1"/>
  <c r="F19" i="7"/>
  <c r="F18" i="7" s="1"/>
  <c r="E19" i="7"/>
  <c r="E18" i="7"/>
  <c r="D18" i="7"/>
  <c r="D19" i="7"/>
  <c r="F14" i="7"/>
  <c r="E14" i="7"/>
  <c r="D14" i="7"/>
  <c r="E70" i="7" l="1"/>
  <c r="G70" i="7"/>
  <c r="D70" i="7"/>
  <c r="F70" i="7"/>
  <c r="G31" i="7"/>
  <c r="F31" i="7"/>
  <c r="E31" i="7"/>
  <c r="D31" i="7"/>
  <c r="E343" i="6" l="1"/>
  <c r="D343" i="6"/>
  <c r="C343" i="6"/>
</calcChain>
</file>

<file path=xl/sharedStrings.xml><?xml version="1.0" encoding="utf-8"?>
<sst xmlns="http://schemas.openxmlformats.org/spreadsheetml/2006/main" count="10314" uniqueCount="822">
  <si>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</si>
  <si>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</si>
  <si>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</si>
  <si>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</si>
  <si>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</si>
  <si>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</si>
  <si>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</si>
  <si>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</si>
  <si>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</si>
  <si>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</si>
  <si>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</si>
  <si>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</si>
  <si>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</si>
  <si>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</si>
  <si>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</si>
  <si>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</si>
  <si>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</si>
  <si>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</si>
  <si>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</si>
  <si>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</si>
  <si>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</si>
  <si>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</si>
  <si>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</si>
  <si>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</si>
  <si>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</si>
  <si>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</si>
  <si>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</si>
  <si>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</si>
  <si>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</si>
  <si>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</si>
  <si>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</si>
  <si>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</si>
  <si>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</si>
  <si>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</si>
  <si>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</si>
  <si>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</si>
  <si>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</si>
  <si>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</si>
  <si>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</si>
  <si>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</si>
  <si>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</si>
  <si>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</si>
  <si>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</si>
  <si>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</si>
  <si>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</si>
  <si>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</si>
  <si>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</si>
  <si>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</si>
  <si>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</si>
  <si>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</si>
  <si>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</si>
  <si>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</si>
  <si>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</si>
  <si>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</si>
  <si>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</si>
  <si>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</si>
  <si>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</si>
  <si>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</si>
  <si>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</si>
  <si>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</si>
  <si>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</si>
  <si>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</si>
  <si>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</si>
  <si>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</si>
  <si>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</si>
  <si>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</si>
  <si>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</si>
  <si>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</si>
  <si>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</si>
  <si>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</si>
  <si>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</si>
  <si>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</si>
  <si>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</si>
  <si>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</si>
  <si>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</si>
  <si>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</si>
  <si>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</si>
  <si>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</si>
  <si>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</si>
  <si>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</si>
  <si>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</si>
  <si>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</si>
  <si>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</si>
  <si>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</si>
  <si>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</si>
  <si>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</si>
  <si>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</si>
  <si>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</si>
  <si>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</si>
  <si>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</si>
  <si>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</si>
  <si>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</si>
  <si>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</si>
  <si>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</si>
  <si>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</si>
  <si>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</si>
  <si>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</si>
  <si>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</si>
  <si>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</si>
  <si>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</si>
  <si>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</si>
  <si>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</si>
  <si>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</si>
  <si>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</si>
  <si>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</si>
  <si>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</si>
  <si>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</si>
  <si>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</si>
  <si>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</si>
  <si>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</si>
  <si>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</si>
  <si>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</si>
  <si>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</si>
  <si>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</si>
  <si>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</si>
  <si>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</si>
  <si>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</si>
  <si>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</si>
  <si>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</si>
  <si>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</si>
  <si>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</si>
  <si>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</si>
  <si>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</si>
  <si>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</si>
  <si>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</si>
  <si>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</si>
  <si>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</si>
  <si>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</si>
  <si>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</si>
  <si>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</si>
  <si>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</si>
  <si>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</si>
  <si>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</si>
  <si>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</si>
  <si>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</si>
  <si>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</si>
  <si>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</si>
  <si>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</si>
  <si>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</si>
  <si>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</si>
  <si>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</si>
  <si>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</si>
  <si>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</si>
  <si>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</si>
  <si>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</si>
  <si>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</si>
  <si>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</si>
  <si>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</si>
  <si>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</si>
  <si>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</si>
  <si>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</si>
  <si>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</si>
  <si>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</si>
  <si>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</si>
  <si>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</si>
  <si>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</si>
  <si>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</si>
  <si>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</si>
  <si>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</si>
  <si>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</si>
  <si>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</si>
  <si>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</si>
  <si>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</si>
  <si>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</si>
  <si>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</si>
  <si>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</si>
  <si>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</si>
  <si>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</si>
  <si>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</si>
  <si>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</si>
  <si>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</si>
  <si>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</si>
  <si>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</si>
  <si>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</si>
  <si>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</si>
  <si>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</si>
  <si>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</si>
  <si>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</si>
  <si>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</si>
  <si>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</si>
  <si>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</si>
  <si>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</si>
  <si>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</si>
  <si>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</si>
  <si>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</si>
  <si>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</si>
  <si>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</si>
  <si>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</si>
  <si>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</si>
  <si>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</si>
  <si>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</si>
  <si>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</si>
  <si>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</si>
  <si>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</si>
  <si>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</si>
  <si>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</si>
  <si>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</si>
  <si>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</si>
  <si>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</si>
  <si>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</si>
  <si>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</si>
  <si>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</si>
  <si>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</si>
  <si>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</si>
  <si>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</si>
  <si>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</si>
  <si>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</si>
  <si>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</si>
  <si>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</si>
  <si>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</si>
  <si>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</si>
  <si>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</si>
  <si>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</si>
  <si>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</si>
  <si>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</si>
  <si>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</si>
  <si>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</si>
  <si>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</si>
  <si>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</si>
  <si>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</si>
  <si>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</si>
  <si>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</si>
  <si>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</si>
  <si>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</si>
  <si>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</si>
  <si>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</si>
  <si>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</si>
  <si>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</si>
  <si>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</si>
  <si>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</si>
  <si>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</si>
  <si>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</si>
  <si>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</si>
  <si>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</si>
  <si>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</si>
  <si>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</si>
  <si>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</si>
  <si>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</si>
  <si>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</si>
  <si>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</si>
  <si>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</si>
  <si>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</si>
  <si>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</si>
  <si>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</si>
  <si>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</si>
  <si>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</si>
  <si>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</si>
  <si>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</si>
  <si>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</si>
  <si>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</si>
  <si>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</si>
  <si>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</si>
  <si>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</si>
  <si>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</si>
  <si>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</si>
  <si>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</si>
  <si>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</si>
  <si>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</si>
  <si>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</si>
  <si>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</si>
  <si>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</si>
  <si>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</si>
  <si>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</si>
  <si>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</si>
  <si>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</si>
  <si>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</si>
  <si>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</si>
  <si>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</si>
  <si>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</si>
  <si>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</si>
  <si>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</si>
  <si>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</si>
  <si>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</si>
  <si>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</si>
  <si>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</si>
  <si>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</si>
  <si>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</si>
  <si>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</si>
  <si>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</si>
  <si>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</si>
  <si>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</si>
  <si>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</si>
  <si>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</si>
  <si>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</si>
  <si>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</si>
  <si>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</si>
  <si>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</si>
  <si>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</si>
  <si>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</si>
  <si>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</si>
  <si>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</si>
  <si>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</si>
  <si>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</si>
  <si>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</si>
  <si>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</si>
  <si>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</si>
  <si>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</si>
  <si>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</si>
  <si>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</si>
  <si>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</si>
  <si>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</si>
  <si>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</si>
  <si>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</si>
  <si>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</si>
  <si>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</si>
  <si>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</si>
  <si>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</si>
  <si>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</si>
  <si>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</si>
  <si>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</si>
  <si>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</si>
  <si>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</si>
  <si>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</si>
  <si>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</si>
  <si>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</si>
  <si>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</si>
  <si>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</si>
  <si>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</si>
  <si>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</si>
  <si>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</si>
  <si>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</si>
  <si>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</si>
  <si>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</si>
  <si>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</si>
  <si>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</si>
  <si>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</si>
  <si>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</si>
  <si>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</si>
  <si>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</si>
  <si>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</si>
  <si>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</si>
  <si>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</si>
  <si>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</si>
  <si>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</si>
  <si>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</si>
  <si>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</si>
  <si>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</si>
  <si>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</si>
  <si>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</si>
  <si>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</si>
  <si>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</si>
  <si>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</si>
  <si>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</si>
  <si>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</si>
  <si>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</si>
  <si>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</si>
  <si>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</si>
  <si>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</si>
  <si>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</si>
  <si>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</si>
  <si>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</si>
  <si>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</si>
  <si>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</si>
  <si>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</si>
  <si>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</si>
  <si>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</si>
  <si>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</si>
  <si>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</si>
  <si>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</si>
  <si>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</si>
  <si>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</si>
  <si>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</si>
  <si>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</si>
  <si>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</si>
  <si>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</si>
  <si>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</si>
  <si>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</si>
  <si>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</si>
  <si>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</si>
  <si>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</si>
  <si>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</si>
  <si>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</si>
  <si>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</si>
  <si>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</si>
  <si>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</si>
  <si>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</si>
  <si>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</si>
  <si>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</si>
  <si>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</si>
  <si>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</si>
  <si>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</si>
  <si>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</si>
  <si>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</si>
  <si>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</si>
  <si>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</si>
  <si>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</si>
  <si>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</si>
  <si>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</si>
  <si>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</si>
  <si>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</si>
  <si>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</si>
  <si>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</si>
  <si>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</si>
  <si>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</si>
  <si>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</si>
  <si>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</si>
  <si>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</si>
  <si>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</si>
  <si>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</si>
  <si>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</si>
  <si>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</si>
  <si>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</si>
  <si>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</si>
  <si>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</si>
  <si>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</si>
  <si>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</si>
  <si>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</si>
  <si>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</si>
  <si>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</si>
  <si>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</si>
  <si>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</si>
  <si>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</si>
  <si>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</si>
  <si>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</si>
  <si>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</si>
  <si>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</si>
  <si>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</si>
  <si>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</si>
  <si>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</si>
  <si>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</si>
  <si>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</si>
  <si>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</si>
  <si>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</si>
  <si>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</si>
  <si>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</si>
  <si>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</si>
  <si>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</si>
  <si>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</si>
  <si>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</si>
  <si>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</si>
  <si>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</si>
  <si>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</si>
  <si>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</si>
  <si>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</si>
  <si>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</si>
  <si>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</si>
  <si>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</si>
  <si>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</si>
  <si>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</si>
  <si>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</si>
  <si>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</si>
  <si>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</si>
  <si>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</si>
  <si>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</si>
  <si>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</si>
  <si>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</si>
  <si>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</si>
  <si>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</si>
  <si>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</si>
  <si>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</si>
  <si>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</si>
  <si>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</si>
  <si>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</si>
  <si>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</si>
  <si>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</si>
  <si>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</si>
  <si>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</si>
  <si>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</si>
  <si>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</si>
  <si>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</si>
  <si>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</si>
  <si>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</si>
  <si>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</si>
  <si>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</si>
  <si>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</si>
  <si>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</si>
  <si>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</si>
  <si>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</si>
  <si>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</si>
  <si>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</si>
  <si>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</si>
  <si>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</si>
  <si>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</si>
  <si>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</si>
  <si>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</si>
  <si>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</si>
  <si>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</si>
  <si>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</si>
  <si>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</si>
  <si>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</si>
  <si>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</si>
  <si>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</si>
  <si>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</si>
  <si>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</si>
  <si>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</si>
  <si>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</si>
  <si>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</si>
  <si>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</si>
  <si>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</si>
  <si>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</si>
  <si>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</si>
  <si>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</si>
  <si>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</si>
  <si>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</si>
  <si>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</si>
  <si>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</si>
  <si>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</si>
  <si>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</si>
  <si>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</si>
  <si>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</si>
  <si>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</si>
  <si>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</si>
  <si>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</si>
  <si>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</si>
  <si>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</si>
  <si>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</si>
  <si>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</si>
  <si>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</si>
  <si>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</si>
  <si>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</si>
  <si>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</si>
  <si>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</si>
  <si>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</si>
  <si>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</si>
  <si>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</si>
  <si>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</si>
  <si>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</si>
  <si>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</si>
  <si>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</si>
  <si>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</si>
  <si>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</si>
  <si>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</si>
  <si>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</si>
  <si>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</si>
  <si>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</si>
  <si>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</si>
  <si>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</si>
  <si>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</si>
  <si>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</si>
  <si>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</si>
  <si>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</si>
  <si>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</si>
  <si>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</si>
  <si>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</si>
  <si>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</si>
  <si>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</si>
  <si>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</si>
  <si>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</si>
  <si>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</si>
  <si>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</si>
  <si>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</si>
  <si>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</si>
  <si>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</si>
  <si>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</si>
  <si>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</si>
  <si>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</si>
  <si>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</si>
  <si>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</si>
  <si>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</si>
  <si>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</si>
  <si>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</si>
  <si>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</si>
  <si>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</si>
  <si>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</si>
  <si>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</si>
  <si>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</si>
  <si>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</si>
  <si>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</si>
  <si>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</si>
  <si>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</si>
  <si>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</si>
  <si>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</si>
  <si>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</si>
  <si>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</si>
  <si>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</si>
  <si>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</si>
  <si>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</si>
  <si>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</si>
  <si>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</si>
  <si>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</si>
  <si>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</si>
  <si>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</si>
  <si>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</si>
  <si>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</si>
  <si>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</si>
  <si>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</si>
  <si>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</si>
  <si>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</si>
  <si>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</si>
  <si>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</si>
  <si>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</si>
  <si>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</si>
  <si>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</si>
  <si>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</si>
  <si>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</si>
  <si>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</si>
  <si>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</si>
  <si>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</si>
  <si>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</si>
  <si>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</si>
  <si>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</si>
  <si>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</si>
  <si>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</si>
  <si>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</si>
  <si>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</si>
  <si>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</si>
  <si>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</si>
  <si>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</si>
  <si>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</si>
  <si>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</si>
  <si>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</si>
  <si>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</si>
  <si>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</si>
  <si>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</si>
  <si>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</si>
  <si>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</si>
  <si>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</si>
  <si>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</si>
  <si>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</si>
  <si>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</si>
  <si>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</si>
  <si>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</si>
  <si>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</si>
  <si>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</si>
  <si>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</si>
  <si>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</si>
  <si>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</si>
  <si>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</si>
  <si>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</si>
  <si>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</si>
  <si>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</si>
  <si>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</si>
  <si>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</si>
  <si>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</si>
  <si>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</si>
  <si>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</si>
  <si>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</si>
  <si>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</si>
  <si>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</si>
  <si>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</si>
  <si>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</si>
  <si>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</si>
  <si>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</si>
  <si>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</si>
  <si>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</si>
  <si>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</si>
  <si>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</si>
  <si>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</si>
  <si>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</si>
  <si>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</si>
  <si>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</si>
  <si>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</si>
  <si>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</si>
  <si>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</si>
  <si>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</si>
  <si>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</si>
  <si>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</si>
  <si>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</si>
  <si>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</si>
  <si>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</si>
  <si>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</si>
  <si>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</si>
  <si>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</si>
  <si>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</si>
  <si>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</si>
  <si>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</si>
  <si>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</si>
  <si>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</si>
  <si>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</si>
  <si>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</si>
  <si>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</si>
  <si>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</si>
  <si>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</si>
  <si>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</si>
  <si>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</si>
  <si>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</si>
  <si>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</si>
  <si>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</si>
  <si>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</si>
  <si>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</si>
  <si>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</si>
  <si>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</si>
  <si>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</si>
  <si>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</si>
  <si>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</si>
  <si>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</si>
  <si>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</si>
  <si>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</si>
  <si>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</si>
  <si>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</si>
  <si>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</si>
  <si>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</si>
  <si>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</si>
  <si>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</si>
  <si>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</si>
  <si>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</si>
  <si>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</si>
  <si>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</si>
  <si>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</si>
  <si>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</si>
  <si>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</si>
  <si>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</si>
  <si>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</si>
  <si>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</si>
  <si>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</si>
  <si>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</si>
  <si>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</si>
  <si>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</si>
  <si>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</si>
  <si>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</si>
  <si>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</si>
  <si>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</si>
  <si>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</si>
  <si>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</si>
  <si>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</si>
  <si>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</si>
  <si>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</si>
  <si>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</si>
  <si>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</si>
  <si>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</si>
  <si>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</si>
  <si>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</si>
  <si>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</si>
  <si>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</si>
  <si>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</si>
  <si>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</si>
  <si>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</si>
  <si>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</si>
  <si>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</si>
  <si>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</si>
  <si>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</si>
  <si>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</si>
  <si>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</si>
  <si>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</si>
  <si>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</si>
  <si>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</si>
  <si>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</si>
  <si>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</si>
  <si>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</si>
  <si>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</si>
  <si>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</si>
  <si>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</si>
  <si>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</si>
  <si>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</si>
  <si>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</si>
  <si>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</si>
  <si>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</si>
  <si>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</si>
  <si>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</si>
  <si>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</si>
  <si>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</si>
  <si>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</si>
  <si>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</si>
  <si>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</si>
  <si>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</si>
  <si>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</si>
  <si>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</si>
  <si>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</si>
  <si>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</si>
  <si>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</si>
  <si>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</si>
  <si>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</si>
  <si>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</si>
  <si>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</si>
  <si>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</si>
  <si>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</si>
  <si>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</si>
  <si>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</si>
  <si>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</si>
  <si>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</si>
  <si>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</si>
  <si>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</si>
  <si>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</si>
  <si>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</si>
  <si>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</si>
  <si>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</si>
  <si>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</si>
  <si>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</si>
  <si>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</si>
  <si>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</si>
  <si>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</si>
  <si>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</si>
  <si>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</si>
  <si>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</si>
  <si>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</si>
  <si>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</si>
  <si>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</si>
  <si>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</si>
  <si>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</si>
  <si>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</si>
  <si>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</si>
  <si>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</si>
  <si>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</si>
  <si>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</si>
  <si>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</si>
  <si>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</si>
  <si>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</si>
  <si>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</si>
  <si>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</si>
  <si>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</si>
  <si>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</si>
  <si>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</si>
  <si>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</si>
  <si>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</si>
  <si>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</si>
  <si>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</si>
  <si>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</si>
  <si>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</si>
  <si>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</si>
  <si>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</si>
  <si>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</si>
  <si>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</si>
  <si>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</si>
  <si>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</si>
  <si>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</si>
  <si>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</si>
  <si>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</si>
  <si>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</si>
  <si>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</si>
  <si>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</si>
  <si>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</si>
  <si>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</si>
  <si>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</si>
  <si>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</si>
  <si>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</si>
  <si>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</si>
  <si>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>IZVRŠENJE
2022.</t>
  </si>
  <si>
    <t>TEKUĆI PLAN
2023.</t>
  </si>
  <si>
    <t>PLAN 
ZA 2024.</t>
  </si>
  <si>
    <t>PROJEKCIJA 
ZA 2025.</t>
  </si>
  <si>
    <t>PROJEKCIJA 
ZA 2026.</t>
  </si>
  <si>
    <t>PRIRODOSLOVNO-MATEMATIČKI FAKULTET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</si>
</sst>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5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9" xfId="6" quotePrefix="1" applyFill="1" applyBorder="1" applyAlignment="1">
      <alignment horizontal="left" vertical="center" indent="4"/>
    </xf>
    <xf numFmtId="0" fontId="2" fillId="0" borderId="9" xfId="6" quotePrefix="1" applyFill="1" applyBorder="1" applyAlignment="1">
      <alignment horizontal="left" vertical="center" indent="1"/>
    </xf>
    <xf numFmtId="3" fontId="14" fillId="0" borderId="10" xfId="50" applyNumberFormat="1" applyFill="1" applyBorder="1">
      <alignment horizontal="right" vertical="center"/>
    </xf>
    <xf numFmtId="0" fontId="14" fillId="0" borderId="7" xfId="49" quotePrefix="1" applyFill="1" applyBorder="1" applyAlignment="1">
      <alignment horizontal="left" vertical="center" indent="7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0" fontId="14" fillId="0" borderId="8" xfId="49" quotePrefix="1" applyFill="1" applyBorder="1" applyAlignment="1">
      <alignment horizontal="left" vertical="center" indent="7"/>
    </xf>
    <xf numFmtId="0" fontId="14" fillId="0" borderId="8" xfId="49" quotePrefix="1" applyFill="1" applyBorder="1">
      <alignment horizontal="left" vertical="center" indent="1"/>
    </xf>
    <xf numFmtId="3" fontId="14" fillId="0" borderId="8" xfId="50" applyNumberFormat="1" applyFill="1" applyBorder="1">
      <alignment horizontal="right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1" max="1" width="17.28515625" style="40" customWidth="1"/>
    <col min="2" max="2" width="57" style="40" customWidth="1"/>
    <col min="3" max="7" width="13.28515625" style="40" customWidth="1"/>
    <col min="8" max="16384" width="9.140625" style="40"/>
  </cols>
  <sheetData>
    <row r="2" spans="1:7" ht="38.25" x14ac:dyDescent="0.25">
      <c r="A2" s="38">
        <v>2410</v>
      </c>
      <c r="B2" s="38" t="s">
        <v>821</v>
      </c>
      <c r="C2" s="38" t="s">
        <v>816</v>
      </c>
      <c r="D2" s="38" t="s">
        <v>817</v>
      </c>
      <c r="E2" s="39" t="s">
        <v>818</v>
      </c>
      <c r="F2" s="39" t="s">
        <v>819</v>
      </c>
      <c r="G2" s="39" t="s">
        <v>820</v>
      </c>
    </row>
    <row r="3" spans="1:7" x14ac:dyDescent="0.25">
      <c r="A3" s="31">
        <v>11</v>
      </c>
      <c r="B3" s="28" t="s">
        <v>2</v>
      </c>
      <c r="C3" s="33">
        <f>SUM(C14+C19+C22)</f>
        <v>4433593.57</v>
      </c>
      <c r="D3" s="33">
        <f>SUM(D14+D19+D22)</f>
        <v>4972036</v>
      </c>
      <c r="E3" s="33">
        <f t="shared" ref="E3:G3" si="0">SUM(E14+E19+E22)</f>
        <v>5196118</v>
      </c>
      <c r="F3" s="33">
        <f t="shared" si="0"/>
        <v>5219091</v>
      </c>
      <c r="G3" s="33">
        <f t="shared" si="0"/>
        <v>5242179</v>
      </c>
    </row>
    <row r="4" spans="1:7" x14ac:dyDescent="0.25">
      <c r="A4" s="31">
        <v>31</v>
      </c>
      <c r="B4" s="28" t="s">
        <v>37</v>
      </c>
      <c r="C4" s="33">
        <f>SUM(C32+C71)</f>
        <v>23813.14</v>
      </c>
      <c r="D4" s="33">
        <f>SUM(D32+D71)</f>
        <v>34638</v>
      </c>
      <c r="E4" s="33">
        <f t="shared" ref="E4:G4" si="1">SUM(E32+E71)</f>
        <v>28646</v>
      </c>
      <c r="F4" s="33">
        <f t="shared" si="1"/>
        <v>30152</v>
      </c>
      <c r="G4" s="33">
        <f t="shared" si="1"/>
        <v>31741</v>
      </c>
    </row>
    <row r="5" spans="1:7" x14ac:dyDescent="0.25">
      <c r="A5" s="31">
        <v>43</v>
      </c>
      <c r="B5" s="28" t="s">
        <v>29</v>
      </c>
      <c r="C5" s="33">
        <f>SUM(C36+C75)</f>
        <v>361370.12</v>
      </c>
      <c r="D5" s="33">
        <f>SUM(D36+D75)</f>
        <v>268769</v>
      </c>
      <c r="E5" s="33">
        <f t="shared" ref="E5:G5" si="2">SUM(E36+E75)</f>
        <v>330000</v>
      </c>
      <c r="F5" s="33">
        <f t="shared" si="2"/>
        <v>346500</v>
      </c>
      <c r="G5" s="33">
        <f t="shared" si="2"/>
        <v>346500</v>
      </c>
    </row>
    <row r="6" spans="1:7" x14ac:dyDescent="0.25">
      <c r="A6" s="31">
        <v>51</v>
      </c>
      <c r="B6" s="28" t="s">
        <v>31</v>
      </c>
      <c r="C6" s="33">
        <f>C42</f>
        <v>60043.819999999992</v>
      </c>
      <c r="D6" s="33">
        <f>D42</f>
        <v>133222</v>
      </c>
      <c r="E6" s="33">
        <f t="shared" ref="E6:G6" si="3">E42</f>
        <v>170250</v>
      </c>
      <c r="F6" s="33">
        <f t="shared" si="3"/>
        <v>119750</v>
      </c>
      <c r="G6" s="33">
        <f t="shared" si="3"/>
        <v>0</v>
      </c>
    </row>
    <row r="7" spans="1:7" x14ac:dyDescent="0.25">
      <c r="A7" s="31">
        <v>52</v>
      </c>
      <c r="B7" s="28" t="s">
        <v>32</v>
      </c>
      <c r="C7" s="33">
        <f>SUM(C53+C81)</f>
        <v>415866.36000000004</v>
      </c>
      <c r="D7" s="33">
        <f>SUM(D53+D81)</f>
        <v>469971</v>
      </c>
      <c r="E7" s="33">
        <f t="shared" ref="E7:G7" si="4">SUM(E53+E81)</f>
        <v>452044</v>
      </c>
      <c r="F7" s="33">
        <f t="shared" si="4"/>
        <v>191379</v>
      </c>
      <c r="G7" s="33">
        <f t="shared" si="4"/>
        <v>136262</v>
      </c>
    </row>
    <row r="8" spans="1:7" x14ac:dyDescent="0.25">
      <c r="A8" s="31">
        <v>61</v>
      </c>
      <c r="B8" s="28" t="s">
        <v>33</v>
      </c>
      <c r="C8" s="33">
        <f>SUM(C63+C91)</f>
        <v>4163.92</v>
      </c>
      <c r="D8" s="33">
        <f>SUM(D63+D91)</f>
        <v>1677</v>
      </c>
      <c r="E8" s="33">
        <f t="shared" ref="E8:G8" si="5">SUM(E63+E91)</f>
        <v>3000</v>
      </c>
      <c r="F8" s="33">
        <f t="shared" si="5"/>
        <v>3300</v>
      </c>
      <c r="G8" s="33">
        <f t="shared" si="5"/>
        <v>3500</v>
      </c>
    </row>
    <row r="9" spans="1:7" x14ac:dyDescent="0.25">
      <c r="A9" s="31">
        <v>581</v>
      </c>
      <c r="B9" s="28" t="s">
        <v>85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45">
        <v>5761</v>
      </c>
      <c r="B10" s="46" t="s">
        <v>128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</row>
    <row r="11" spans="1:7" x14ac:dyDescent="0.25">
      <c r="A11" s="48">
        <v>563</v>
      </c>
      <c r="B11" s="49" t="s">
        <v>127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2" t="s">
        <v>481</v>
      </c>
      <c r="B12" s="43" t="s">
        <v>482</v>
      </c>
      <c r="C12" s="44"/>
      <c r="D12" s="44"/>
      <c r="E12" s="44"/>
      <c r="F12" s="44"/>
      <c r="G12" s="44"/>
    </row>
    <row r="13" spans="1:7" x14ac:dyDescent="0.25">
      <c r="A13" s="27" t="s">
        <v>7</v>
      </c>
      <c r="B13" s="28" t="s">
        <v>8</v>
      </c>
      <c r="C13" s="33">
        <f>C14</f>
        <v>3975777</v>
      </c>
      <c r="D13" s="33">
        <f>D14</f>
        <v>4442712</v>
      </c>
      <c r="E13" s="33">
        <f t="shared" ref="E13:G13" si="6">E14</f>
        <v>4666359</v>
      </c>
      <c r="F13" s="33">
        <f t="shared" si="6"/>
        <v>4689332</v>
      </c>
      <c r="G13" s="33">
        <f t="shared" si="6"/>
        <v>4712420</v>
      </c>
    </row>
    <row r="14" spans="1:7" x14ac:dyDescent="0.25">
      <c r="A14" s="31" t="s">
        <v>288</v>
      </c>
      <c r="B14" s="28" t="s">
        <v>2</v>
      </c>
      <c r="C14" s="33">
        <f>C15+C16+C17</f>
        <v>3975777</v>
      </c>
      <c r="D14" s="33">
        <f>D15+D16+D17</f>
        <v>4442712</v>
      </c>
      <c r="E14" s="33">
        <f t="shared" ref="E14:G14" si="7">E15+E16+E17</f>
        <v>4666359</v>
      </c>
      <c r="F14" s="33">
        <f t="shared" si="7"/>
        <v>4689332</v>
      </c>
      <c r="G14" s="33">
        <f t="shared" si="7"/>
        <v>4712420</v>
      </c>
    </row>
    <row r="15" spans="1:7" x14ac:dyDescent="0.25">
      <c r="A15" s="41" t="s">
        <v>36</v>
      </c>
      <c r="B15" s="28" t="s">
        <v>292</v>
      </c>
      <c r="C15" s="33">
        <v>3831793</v>
      </c>
      <c r="D15" s="33">
        <v>4374279</v>
      </c>
      <c r="E15" s="33">
        <v>4604464</v>
      </c>
      <c r="F15" s="33">
        <v>4627127</v>
      </c>
      <c r="G15" s="33">
        <v>4649903</v>
      </c>
    </row>
    <row r="16" spans="1:7" x14ac:dyDescent="0.25">
      <c r="A16" s="41" t="s">
        <v>226</v>
      </c>
      <c r="B16" s="28" t="s">
        <v>289</v>
      </c>
      <c r="C16" s="33">
        <v>143984</v>
      </c>
      <c r="D16" s="33">
        <v>68433</v>
      </c>
      <c r="E16" s="33">
        <v>61895</v>
      </c>
      <c r="F16" s="33">
        <v>62205</v>
      </c>
      <c r="G16" s="33">
        <v>62517</v>
      </c>
    </row>
    <row r="17" spans="1:7" x14ac:dyDescent="0.25">
      <c r="A17" s="41" t="s">
        <v>231</v>
      </c>
      <c r="B17" s="28" t="s">
        <v>317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 t="s">
        <v>9</v>
      </c>
      <c r="B18" s="28" t="s">
        <v>10</v>
      </c>
      <c r="C18" s="33">
        <f>C19</f>
        <v>12409</v>
      </c>
      <c r="D18" s="33">
        <f>D19</f>
        <v>10754</v>
      </c>
      <c r="E18" s="33">
        <f t="shared" ref="E18:G19" si="8">E19</f>
        <v>11500</v>
      </c>
      <c r="F18" s="33">
        <f t="shared" si="8"/>
        <v>11500</v>
      </c>
      <c r="G18" s="33">
        <f t="shared" si="8"/>
        <v>11500</v>
      </c>
    </row>
    <row r="19" spans="1:7" x14ac:dyDescent="0.25">
      <c r="A19" s="31" t="s">
        <v>288</v>
      </c>
      <c r="B19" s="28" t="s">
        <v>2</v>
      </c>
      <c r="C19" s="33">
        <f>C20</f>
        <v>12409</v>
      </c>
      <c r="D19" s="33">
        <f>D20</f>
        <v>10754</v>
      </c>
      <c r="E19" s="33">
        <f t="shared" si="8"/>
        <v>11500</v>
      </c>
      <c r="F19" s="33">
        <f t="shared" si="8"/>
        <v>11500</v>
      </c>
      <c r="G19" s="33">
        <f t="shared" si="8"/>
        <v>11500</v>
      </c>
    </row>
    <row r="20" spans="1:7" x14ac:dyDescent="0.25">
      <c r="A20" s="41" t="s">
        <v>226</v>
      </c>
      <c r="B20" s="28" t="s">
        <v>289</v>
      </c>
      <c r="C20" s="33">
        <v>12409</v>
      </c>
      <c r="D20" s="33">
        <v>10754</v>
      </c>
      <c r="E20" s="33">
        <v>11500</v>
      </c>
      <c r="F20" s="33">
        <v>11500</v>
      </c>
      <c r="G20" s="33">
        <v>11500</v>
      </c>
    </row>
    <row r="21" spans="1:7" x14ac:dyDescent="0.25">
      <c r="A21" s="27" t="s">
        <v>24</v>
      </c>
      <c r="B21" s="28" t="s">
        <v>25</v>
      </c>
      <c r="C21" s="33">
        <f>C22</f>
        <v>445407.57</v>
      </c>
      <c r="D21" s="33">
        <f>D22</f>
        <v>518570</v>
      </c>
      <c r="E21" s="33">
        <f t="shared" ref="E21:G21" si="9">E22</f>
        <v>518259</v>
      </c>
      <c r="F21" s="33">
        <f t="shared" si="9"/>
        <v>518259</v>
      </c>
      <c r="G21" s="33">
        <f t="shared" si="9"/>
        <v>518259</v>
      </c>
    </row>
    <row r="22" spans="1:7" x14ac:dyDescent="0.25">
      <c r="A22" s="31" t="s">
        <v>288</v>
      </c>
      <c r="B22" s="28" t="s">
        <v>2</v>
      </c>
      <c r="C22" s="33">
        <f>SUM(C23:C30)</f>
        <v>445407.57</v>
      </c>
      <c r="D22" s="33">
        <f>SUM(D23:D30)</f>
        <v>518570</v>
      </c>
      <c r="E22" s="33">
        <f t="shared" ref="E22:G22" si="10">SUM(E23:E30)</f>
        <v>518259</v>
      </c>
      <c r="F22" s="33">
        <f t="shared" si="10"/>
        <v>518259</v>
      </c>
      <c r="G22" s="33">
        <f t="shared" si="10"/>
        <v>518259</v>
      </c>
    </row>
    <row r="23" spans="1:7" x14ac:dyDescent="0.25">
      <c r="A23" s="41" t="s">
        <v>36</v>
      </c>
      <c r="B23" s="28" t="s">
        <v>292</v>
      </c>
      <c r="C23" s="33">
        <v>52347</v>
      </c>
      <c r="D23" s="33">
        <v>155379</v>
      </c>
      <c r="E23" s="33">
        <v>54755</v>
      </c>
      <c r="F23" s="33">
        <v>54755</v>
      </c>
      <c r="G23" s="33">
        <v>54755</v>
      </c>
    </row>
    <row r="24" spans="1:7" x14ac:dyDescent="0.25">
      <c r="A24" s="41" t="s">
        <v>226</v>
      </c>
      <c r="B24" s="28" t="s">
        <v>289</v>
      </c>
      <c r="C24" s="33">
        <v>326768</v>
      </c>
      <c r="D24" s="33">
        <v>322875</v>
      </c>
      <c r="E24" s="33">
        <v>431589</v>
      </c>
      <c r="F24" s="33">
        <v>431589</v>
      </c>
      <c r="G24" s="33">
        <v>431589</v>
      </c>
    </row>
    <row r="25" spans="1:7" x14ac:dyDescent="0.25">
      <c r="A25" s="41" t="s">
        <v>227</v>
      </c>
      <c r="B25" s="28" t="s">
        <v>293</v>
      </c>
      <c r="C25" s="33">
        <v>4231</v>
      </c>
      <c r="D25" s="33">
        <v>1837</v>
      </c>
      <c r="E25" s="33">
        <v>1897</v>
      </c>
      <c r="F25" s="33">
        <v>1897</v>
      </c>
      <c r="G25" s="33">
        <v>1897</v>
      </c>
    </row>
    <row r="26" spans="1:7" x14ac:dyDescent="0.25">
      <c r="A26" s="41" t="s">
        <v>228</v>
      </c>
      <c r="B26" s="28" t="s">
        <v>294</v>
      </c>
      <c r="C26" s="33">
        <v>1062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41" t="s">
        <v>231</v>
      </c>
      <c r="B27" s="28" t="s">
        <v>317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41" t="s">
        <v>229</v>
      </c>
      <c r="B28" s="28" t="s">
        <v>398</v>
      </c>
      <c r="C28" s="33">
        <v>5189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41" t="s">
        <v>230</v>
      </c>
      <c r="B29" s="28" t="s">
        <v>295</v>
      </c>
      <c r="C29" s="33">
        <v>55810.57</v>
      </c>
      <c r="D29" s="33">
        <v>38479</v>
      </c>
      <c r="E29" s="33">
        <v>30018</v>
      </c>
      <c r="F29" s="33">
        <v>30018</v>
      </c>
      <c r="G29" s="33">
        <v>30018</v>
      </c>
    </row>
    <row r="30" spans="1:7" x14ac:dyDescent="0.25">
      <c r="A30" s="41" t="s">
        <v>232</v>
      </c>
      <c r="B30" s="28" t="s">
        <v>296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27" t="s">
        <v>46</v>
      </c>
      <c r="B31" s="28" t="s">
        <v>47</v>
      </c>
      <c r="C31" s="33">
        <f>C32+C36+C42+C53+C63</f>
        <v>60043.819999999992</v>
      </c>
      <c r="D31" s="33">
        <f>D32+D36+D42+D53+D63</f>
        <v>216810</v>
      </c>
      <c r="E31" s="33">
        <f t="shared" ref="E31:G31" si="11">E32+E36+E42+E53+E63</f>
        <v>223425</v>
      </c>
      <c r="F31" s="33">
        <f t="shared" si="11"/>
        <v>170843</v>
      </c>
      <c r="G31" s="33">
        <f t="shared" si="11"/>
        <v>8300</v>
      </c>
    </row>
    <row r="32" spans="1:7" x14ac:dyDescent="0.25">
      <c r="A32" s="31" t="s">
        <v>36</v>
      </c>
      <c r="B32" s="28" t="s">
        <v>37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5">
      <c r="A33" s="41" t="s">
        <v>36</v>
      </c>
      <c r="B33" s="28" t="s">
        <v>292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5">
      <c r="A34" s="41" t="s">
        <v>226</v>
      </c>
      <c r="B34" s="28" t="s">
        <v>289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x14ac:dyDescent="0.25">
      <c r="A35" s="41" t="s">
        <v>227</v>
      </c>
      <c r="B35" s="28" t="s">
        <v>293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1" t="s">
        <v>28</v>
      </c>
      <c r="B36" s="28" t="s">
        <v>29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41" t="s">
        <v>36</v>
      </c>
      <c r="B37" s="28" t="s">
        <v>292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41" t="s">
        <v>226</v>
      </c>
      <c r="B38" s="28" t="s">
        <v>289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41" t="s">
        <v>227</v>
      </c>
      <c r="B39" s="28" t="s">
        <v>293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41" t="s">
        <v>228</v>
      </c>
      <c r="B40" s="28" t="s">
        <v>294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41" t="s">
        <v>230</v>
      </c>
      <c r="B41" s="28" t="s">
        <v>295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</row>
    <row r="42" spans="1:7" x14ac:dyDescent="0.25">
      <c r="A42" s="31" t="s">
        <v>30</v>
      </c>
      <c r="B42" s="28" t="s">
        <v>31</v>
      </c>
      <c r="C42" s="33">
        <f>SUM(C43:C52)</f>
        <v>60043.819999999992</v>
      </c>
      <c r="D42" s="33">
        <f>SUM(D43:D52)</f>
        <v>133222</v>
      </c>
      <c r="E42" s="33">
        <f t="shared" ref="E42:G42" si="12">SUM(E43:E52)</f>
        <v>170250</v>
      </c>
      <c r="F42" s="33">
        <f t="shared" si="12"/>
        <v>119750</v>
      </c>
      <c r="G42" s="33">
        <f t="shared" si="12"/>
        <v>0</v>
      </c>
    </row>
    <row r="43" spans="1:7" x14ac:dyDescent="0.25">
      <c r="A43" s="41" t="s">
        <v>36</v>
      </c>
      <c r="B43" s="28" t="s">
        <v>292</v>
      </c>
      <c r="C43" s="33">
        <v>34770.15</v>
      </c>
      <c r="D43" s="33">
        <v>90600</v>
      </c>
      <c r="E43" s="33">
        <v>115000</v>
      </c>
      <c r="F43" s="33">
        <v>86500</v>
      </c>
      <c r="G43" s="33">
        <v>0</v>
      </c>
    </row>
    <row r="44" spans="1:7" x14ac:dyDescent="0.25">
      <c r="A44" s="41" t="s">
        <v>226</v>
      </c>
      <c r="B44" s="28" t="s">
        <v>289</v>
      </c>
      <c r="C44" s="33">
        <v>21271.16</v>
      </c>
      <c r="D44" s="33">
        <v>32822</v>
      </c>
      <c r="E44" s="33">
        <v>32450</v>
      </c>
      <c r="F44" s="33">
        <v>31450</v>
      </c>
      <c r="G44" s="33">
        <v>0</v>
      </c>
    </row>
    <row r="45" spans="1:7" x14ac:dyDescent="0.25">
      <c r="A45" s="41" t="s">
        <v>227</v>
      </c>
      <c r="B45" s="28" t="s">
        <v>293</v>
      </c>
      <c r="C45" s="33">
        <v>1188.77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41" t="s">
        <v>235</v>
      </c>
      <c r="B46" s="28" t="s">
        <v>324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41" t="s">
        <v>233</v>
      </c>
      <c r="B47" s="28" t="s">
        <v>301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41" t="s">
        <v>228</v>
      </c>
      <c r="B48" s="28" t="s">
        <v>294</v>
      </c>
      <c r="C48" s="33">
        <v>2681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41" t="s">
        <v>231</v>
      </c>
      <c r="B49" s="28" t="s">
        <v>317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41" t="s">
        <v>229</v>
      </c>
      <c r="B50" s="28" t="s">
        <v>398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41" t="s">
        <v>230</v>
      </c>
      <c r="B51" s="28" t="s">
        <v>295</v>
      </c>
      <c r="C51" s="33">
        <v>132.74</v>
      </c>
      <c r="D51" s="33">
        <v>9800</v>
      </c>
      <c r="E51" s="33">
        <v>22800</v>
      </c>
      <c r="F51" s="33">
        <v>1800</v>
      </c>
      <c r="G51" s="33">
        <v>0</v>
      </c>
    </row>
    <row r="52" spans="1:7" x14ac:dyDescent="0.25">
      <c r="A52" s="41" t="s">
        <v>232</v>
      </c>
      <c r="B52" s="28" t="s">
        <v>296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31" t="s">
        <v>352</v>
      </c>
      <c r="B53" s="28" t="s">
        <v>32</v>
      </c>
      <c r="C53" s="33">
        <f>SUM(C54:C62)</f>
        <v>0</v>
      </c>
      <c r="D53" s="33">
        <f>SUM(D54:D62)</f>
        <v>83588</v>
      </c>
      <c r="E53" s="33">
        <f t="shared" ref="E53:G53" si="13">SUM(E54:E62)</f>
        <v>53175</v>
      </c>
      <c r="F53" s="33">
        <f t="shared" si="13"/>
        <v>51093</v>
      </c>
      <c r="G53" s="33">
        <f t="shared" si="13"/>
        <v>8300</v>
      </c>
    </row>
    <row r="54" spans="1:7" x14ac:dyDescent="0.25">
      <c r="A54" s="41" t="s">
        <v>36</v>
      </c>
      <c r="B54" s="28" t="s">
        <v>292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41" t="s">
        <v>226</v>
      </c>
      <c r="B55" s="28" t="s">
        <v>289</v>
      </c>
      <c r="C55" s="33">
        <v>0</v>
      </c>
      <c r="D55" s="33">
        <v>37134</v>
      </c>
      <c r="E55" s="33">
        <v>53175</v>
      </c>
      <c r="F55" s="33">
        <v>51093</v>
      </c>
      <c r="G55" s="33">
        <v>8300</v>
      </c>
    </row>
    <row r="56" spans="1:7" x14ac:dyDescent="0.25">
      <c r="A56" s="41" t="s">
        <v>227</v>
      </c>
      <c r="B56" s="28" t="s">
        <v>293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41" t="s">
        <v>233</v>
      </c>
      <c r="B57" s="28" t="s">
        <v>301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41" t="s">
        <v>228</v>
      </c>
      <c r="B58" s="28" t="s">
        <v>294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41" t="s">
        <v>231</v>
      </c>
      <c r="B59" s="28" t="s">
        <v>317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41" t="s">
        <v>229</v>
      </c>
      <c r="B60" s="28" t="s">
        <v>398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41" t="s">
        <v>230</v>
      </c>
      <c r="B61" s="28" t="s">
        <v>295</v>
      </c>
      <c r="C61" s="33">
        <v>0</v>
      </c>
      <c r="D61" s="33">
        <v>46454</v>
      </c>
      <c r="E61" s="33">
        <v>0</v>
      </c>
      <c r="F61" s="33">
        <v>0</v>
      </c>
      <c r="G61" s="33">
        <v>0</v>
      </c>
    </row>
    <row r="62" spans="1:7" x14ac:dyDescent="0.25">
      <c r="A62" s="41" t="s">
        <v>232</v>
      </c>
      <c r="B62" s="28" t="s">
        <v>296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31" t="s">
        <v>580</v>
      </c>
      <c r="B63" s="28" t="s">
        <v>33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41" t="s">
        <v>36</v>
      </c>
      <c r="B64" s="28" t="s">
        <v>292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41" t="s">
        <v>226</v>
      </c>
      <c r="B65" s="28" t="s">
        <v>289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41" t="s">
        <v>227</v>
      </c>
      <c r="B66" s="28" t="s">
        <v>293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41" t="s">
        <v>229</v>
      </c>
      <c r="B67" s="28" t="s">
        <v>398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41" t="s">
        <v>230</v>
      </c>
      <c r="B68" s="28" t="s">
        <v>295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41" t="s">
        <v>232</v>
      </c>
      <c r="B69" s="28" t="s">
        <v>296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27" t="s">
        <v>61</v>
      </c>
      <c r="B70" s="28" t="s">
        <v>62</v>
      </c>
      <c r="C70" s="33">
        <f>SUM(C71+C75+C81+C91)</f>
        <v>805213.54000000015</v>
      </c>
      <c r="D70" s="33">
        <f>SUM(D71+D75+D81+D91)</f>
        <v>691467</v>
      </c>
      <c r="E70" s="33">
        <f t="shared" ref="E70:G70" si="14">SUM(E71+E75+E81+E91)</f>
        <v>760515</v>
      </c>
      <c r="F70" s="33">
        <f t="shared" si="14"/>
        <v>520238</v>
      </c>
      <c r="G70" s="33">
        <f t="shared" si="14"/>
        <v>509703</v>
      </c>
    </row>
    <row r="71" spans="1:7" x14ac:dyDescent="0.25">
      <c r="A71" s="31" t="s">
        <v>36</v>
      </c>
      <c r="B71" s="28" t="s">
        <v>37</v>
      </c>
      <c r="C71" s="33">
        <f>SUM(C72:C74)</f>
        <v>23813.14</v>
      </c>
      <c r="D71" s="33">
        <f>SUM(D72:D74)</f>
        <v>34638</v>
      </c>
      <c r="E71" s="33">
        <f t="shared" ref="E71:G71" si="15">SUM(E72:E74)</f>
        <v>28646</v>
      </c>
      <c r="F71" s="33">
        <f t="shared" si="15"/>
        <v>30152</v>
      </c>
      <c r="G71" s="33">
        <f t="shared" si="15"/>
        <v>31741</v>
      </c>
    </row>
    <row r="72" spans="1:7" x14ac:dyDescent="0.25">
      <c r="A72" s="41" t="s">
        <v>36</v>
      </c>
      <c r="B72" s="28" t="s">
        <v>292</v>
      </c>
      <c r="C72" s="33">
        <v>18185.54</v>
      </c>
      <c r="D72" s="33">
        <v>16714</v>
      </c>
      <c r="E72" s="33">
        <v>17980</v>
      </c>
      <c r="F72" s="33">
        <v>18879</v>
      </c>
      <c r="G72" s="33">
        <v>19823</v>
      </c>
    </row>
    <row r="73" spans="1:7" x14ac:dyDescent="0.25">
      <c r="A73" s="41" t="s">
        <v>226</v>
      </c>
      <c r="B73" s="28" t="s">
        <v>289</v>
      </c>
      <c r="C73" s="33">
        <v>2585.5</v>
      </c>
      <c r="D73" s="33">
        <v>14424</v>
      </c>
      <c r="E73" s="33">
        <v>8666</v>
      </c>
      <c r="F73" s="33">
        <v>9173</v>
      </c>
      <c r="G73" s="33">
        <v>9712</v>
      </c>
    </row>
    <row r="74" spans="1:7" x14ac:dyDescent="0.25">
      <c r="A74" s="41" t="s">
        <v>230</v>
      </c>
      <c r="B74" s="28" t="s">
        <v>295</v>
      </c>
      <c r="C74" s="33">
        <v>3042.1</v>
      </c>
      <c r="D74" s="33">
        <v>3500</v>
      </c>
      <c r="E74" s="33">
        <v>2000</v>
      </c>
      <c r="F74" s="33">
        <v>2100</v>
      </c>
      <c r="G74" s="33">
        <v>2206</v>
      </c>
    </row>
    <row r="75" spans="1:7" x14ac:dyDescent="0.25">
      <c r="A75" s="31" t="s">
        <v>28</v>
      </c>
      <c r="B75" s="28" t="s">
        <v>29</v>
      </c>
      <c r="C75" s="33">
        <f>SUM(C76:C80)</f>
        <v>361370.12</v>
      </c>
      <c r="D75" s="33">
        <f>SUM(D76:D80)</f>
        <v>268769</v>
      </c>
      <c r="E75" s="33">
        <f t="shared" ref="E75:G75" si="16">SUM(E76:E80)</f>
        <v>330000</v>
      </c>
      <c r="F75" s="33">
        <f t="shared" si="16"/>
        <v>346500</v>
      </c>
      <c r="G75" s="33">
        <f t="shared" si="16"/>
        <v>346500</v>
      </c>
    </row>
    <row r="76" spans="1:7" x14ac:dyDescent="0.25">
      <c r="A76" s="41" t="s">
        <v>36</v>
      </c>
      <c r="B76" s="28" t="s">
        <v>292</v>
      </c>
      <c r="C76" s="33">
        <v>80525.289999999994</v>
      </c>
      <c r="D76" s="33">
        <v>41319</v>
      </c>
      <c r="E76" s="33">
        <v>111980</v>
      </c>
      <c r="F76" s="33">
        <v>111980</v>
      </c>
      <c r="G76" s="33">
        <v>111980</v>
      </c>
    </row>
    <row r="77" spans="1:7" x14ac:dyDescent="0.25">
      <c r="A77" s="41" t="s">
        <v>226</v>
      </c>
      <c r="B77" s="28" t="s">
        <v>289</v>
      </c>
      <c r="C77" s="33">
        <v>195491.16</v>
      </c>
      <c r="D77" s="33">
        <v>159000</v>
      </c>
      <c r="E77" s="33">
        <v>166090</v>
      </c>
      <c r="F77" s="33">
        <v>182590</v>
      </c>
      <c r="G77" s="33">
        <v>182590</v>
      </c>
    </row>
    <row r="78" spans="1:7" x14ac:dyDescent="0.25">
      <c r="A78" s="41" t="s">
        <v>227</v>
      </c>
      <c r="B78" s="28" t="s">
        <v>293</v>
      </c>
      <c r="C78" s="33">
        <v>9.67</v>
      </c>
      <c r="D78" s="33">
        <v>150</v>
      </c>
      <c r="E78" s="33">
        <v>50</v>
      </c>
      <c r="F78" s="33">
        <v>50</v>
      </c>
      <c r="G78" s="33">
        <v>50</v>
      </c>
    </row>
    <row r="79" spans="1:7" x14ac:dyDescent="0.25">
      <c r="A79" s="41" t="s">
        <v>228</v>
      </c>
      <c r="B79" s="28" t="s">
        <v>294</v>
      </c>
      <c r="C79" s="33">
        <v>7887</v>
      </c>
      <c r="D79" s="33">
        <v>8800</v>
      </c>
      <c r="E79" s="33">
        <v>17000</v>
      </c>
      <c r="F79" s="33">
        <v>17000</v>
      </c>
      <c r="G79" s="33">
        <v>17000</v>
      </c>
    </row>
    <row r="80" spans="1:7" x14ac:dyDescent="0.25">
      <c r="A80" s="41" t="s">
        <v>230</v>
      </c>
      <c r="B80" s="28" t="s">
        <v>295</v>
      </c>
      <c r="C80" s="33">
        <v>77457</v>
      </c>
      <c r="D80" s="33">
        <v>59500</v>
      </c>
      <c r="E80" s="33">
        <v>34880</v>
      </c>
      <c r="F80" s="33">
        <v>34880</v>
      </c>
      <c r="G80" s="33">
        <v>34880</v>
      </c>
    </row>
    <row r="81" spans="1:7" x14ac:dyDescent="0.25">
      <c r="A81" s="31" t="s">
        <v>352</v>
      </c>
      <c r="B81" s="28" t="s">
        <v>32</v>
      </c>
      <c r="C81" s="33">
        <f>SUM(C82:C90)</f>
        <v>415866.36000000004</v>
      </c>
      <c r="D81" s="33">
        <f>SUM(D82:D90)</f>
        <v>386383</v>
      </c>
      <c r="E81" s="33">
        <f t="shared" ref="E81:G81" si="17">SUM(E82:E90)</f>
        <v>398869</v>
      </c>
      <c r="F81" s="33">
        <f t="shared" si="17"/>
        <v>140286</v>
      </c>
      <c r="G81" s="33">
        <f t="shared" si="17"/>
        <v>127962</v>
      </c>
    </row>
    <row r="82" spans="1:7" x14ac:dyDescent="0.25">
      <c r="A82" s="41" t="s">
        <v>36</v>
      </c>
      <c r="B82" s="28" t="s">
        <v>292</v>
      </c>
      <c r="C82" s="33">
        <v>114511.67</v>
      </c>
      <c r="D82" s="33">
        <v>81600</v>
      </c>
      <c r="E82" s="33">
        <v>87323</v>
      </c>
      <c r="F82" s="33">
        <v>62620</v>
      </c>
      <c r="G82" s="33">
        <v>55217</v>
      </c>
    </row>
    <row r="83" spans="1:7" x14ac:dyDescent="0.25">
      <c r="A83" s="41" t="s">
        <v>226</v>
      </c>
      <c r="B83" s="28" t="s">
        <v>289</v>
      </c>
      <c r="C83" s="33">
        <v>241692.22</v>
      </c>
      <c r="D83" s="33">
        <v>237498</v>
      </c>
      <c r="E83" s="33">
        <v>296069</v>
      </c>
      <c r="F83" s="33">
        <v>76445</v>
      </c>
      <c r="G83" s="33">
        <v>72519</v>
      </c>
    </row>
    <row r="84" spans="1:7" x14ac:dyDescent="0.25">
      <c r="A84" s="41" t="s">
        <v>227</v>
      </c>
      <c r="B84" s="28" t="s">
        <v>293</v>
      </c>
      <c r="C84" s="33">
        <v>438.56</v>
      </c>
      <c r="D84" s="33">
        <v>100</v>
      </c>
      <c r="E84" s="33">
        <v>0</v>
      </c>
      <c r="F84" s="33">
        <v>0</v>
      </c>
      <c r="G84" s="33">
        <v>0</v>
      </c>
    </row>
    <row r="85" spans="1:7" x14ac:dyDescent="0.25">
      <c r="A85" s="41" t="s">
        <v>233</v>
      </c>
      <c r="B85" s="28" t="s">
        <v>301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</row>
    <row r="86" spans="1:7" x14ac:dyDescent="0.25">
      <c r="A86" s="41" t="s">
        <v>228</v>
      </c>
      <c r="B86" s="28" t="s">
        <v>294</v>
      </c>
      <c r="C86" s="33">
        <v>2389.0100000000002</v>
      </c>
      <c r="D86" s="33">
        <v>0</v>
      </c>
      <c r="E86" s="33">
        <v>0</v>
      </c>
      <c r="F86" s="33">
        <v>0</v>
      </c>
      <c r="G86" s="33">
        <v>0</v>
      </c>
    </row>
    <row r="87" spans="1:7" x14ac:dyDescent="0.25">
      <c r="A87" s="41" t="s">
        <v>231</v>
      </c>
      <c r="B87" s="28" t="s">
        <v>317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</row>
    <row r="88" spans="1:7" x14ac:dyDescent="0.25">
      <c r="A88" s="41" t="s">
        <v>229</v>
      </c>
      <c r="B88" s="28" t="s">
        <v>398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</row>
    <row r="89" spans="1:7" x14ac:dyDescent="0.25">
      <c r="A89" s="41" t="s">
        <v>230</v>
      </c>
      <c r="B89" s="28" t="s">
        <v>295</v>
      </c>
      <c r="C89" s="33">
        <v>56834.9</v>
      </c>
      <c r="D89" s="33">
        <v>67185</v>
      </c>
      <c r="E89" s="33">
        <v>15477</v>
      </c>
      <c r="F89" s="33">
        <v>1221</v>
      </c>
      <c r="G89" s="33">
        <v>226</v>
      </c>
    </row>
    <row r="90" spans="1:7" x14ac:dyDescent="0.25">
      <c r="A90" s="41" t="s">
        <v>232</v>
      </c>
      <c r="B90" s="28" t="s">
        <v>296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</row>
    <row r="91" spans="1:7" x14ac:dyDescent="0.25">
      <c r="A91" s="31" t="s">
        <v>580</v>
      </c>
      <c r="B91" s="28" t="s">
        <v>33</v>
      </c>
      <c r="C91" s="33">
        <f>SUM(C92:C97)</f>
        <v>4163.92</v>
      </c>
      <c r="D91" s="33">
        <f>SUM(D92:D97)</f>
        <v>1677</v>
      </c>
      <c r="E91" s="33">
        <f t="shared" ref="E91:G91" si="18">SUM(E92:E97)</f>
        <v>3000</v>
      </c>
      <c r="F91" s="33">
        <f t="shared" si="18"/>
        <v>3300</v>
      </c>
      <c r="G91" s="33">
        <f t="shared" si="18"/>
        <v>3500</v>
      </c>
    </row>
    <row r="92" spans="1:7" x14ac:dyDescent="0.25">
      <c r="A92" s="41" t="s">
        <v>36</v>
      </c>
      <c r="B92" s="28" t="s">
        <v>292</v>
      </c>
      <c r="C92" s="33">
        <v>3173.42</v>
      </c>
      <c r="D92" s="33">
        <v>1677</v>
      </c>
      <c r="E92" s="33">
        <v>0</v>
      </c>
      <c r="F92" s="33">
        <v>0</v>
      </c>
      <c r="G92" s="33">
        <v>0</v>
      </c>
    </row>
    <row r="93" spans="1:7" x14ac:dyDescent="0.25">
      <c r="A93" s="41" t="s">
        <v>226</v>
      </c>
      <c r="B93" s="28" t="s">
        <v>289</v>
      </c>
      <c r="C93" s="33">
        <v>0</v>
      </c>
      <c r="D93" s="33">
        <v>0</v>
      </c>
      <c r="E93" s="33">
        <v>3000</v>
      </c>
      <c r="F93" s="33">
        <v>3300</v>
      </c>
      <c r="G93" s="33">
        <v>3500</v>
      </c>
    </row>
    <row r="94" spans="1:7" x14ac:dyDescent="0.25">
      <c r="A94" s="41" t="s">
        <v>227</v>
      </c>
      <c r="B94" s="28" t="s">
        <v>293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</row>
    <row r="95" spans="1:7" x14ac:dyDescent="0.25">
      <c r="A95" s="41" t="s">
        <v>229</v>
      </c>
      <c r="B95" s="28" t="s">
        <v>398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</row>
    <row r="96" spans="1:7" x14ac:dyDescent="0.25">
      <c r="A96" s="41" t="s">
        <v>230</v>
      </c>
      <c r="B96" s="28" t="s">
        <v>295</v>
      </c>
      <c r="C96" s="33">
        <v>990.5</v>
      </c>
      <c r="D96" s="33">
        <v>0</v>
      </c>
      <c r="E96" s="33">
        <v>0</v>
      </c>
      <c r="F96" s="33">
        <v>0</v>
      </c>
      <c r="G96" s="33">
        <v>0</v>
      </c>
    </row>
    <row r="97" spans="1:7" x14ac:dyDescent="0.25">
      <c r="A97" s="41" t="s">
        <v>232</v>
      </c>
      <c r="B97" s="28" t="s">
        <v>296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</row>
    <row r="98" spans="1:7" x14ac:dyDescent="0.25">
      <c r="A98" s="27" t="s">
        <v>88</v>
      </c>
      <c r="B98" s="28" t="s">
        <v>89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</row>
    <row r="99" spans="1:7" x14ac:dyDescent="0.25">
      <c r="A99" s="31" t="s">
        <v>349</v>
      </c>
      <c r="B99" s="28" t="s">
        <v>13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</row>
    <row r="100" spans="1:7" x14ac:dyDescent="0.25">
      <c r="A100" s="41" t="s">
        <v>36</v>
      </c>
      <c r="B100" s="28" t="s">
        <v>292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</row>
    <row r="101" spans="1:7" x14ac:dyDescent="0.25">
      <c r="A101" s="41" t="s">
        <v>226</v>
      </c>
      <c r="B101" s="28" t="s">
        <v>289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</row>
    <row r="102" spans="1:7" x14ac:dyDescent="0.25">
      <c r="A102" s="41" t="s">
        <v>235</v>
      </c>
      <c r="B102" s="28" t="s">
        <v>324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</row>
    <row r="103" spans="1:7" x14ac:dyDescent="0.25">
      <c r="A103" s="41" t="s">
        <v>233</v>
      </c>
      <c r="B103" s="28" t="s">
        <v>301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</row>
    <row r="104" spans="1:7" x14ac:dyDescent="0.25">
      <c r="A104" s="41" t="s">
        <v>231</v>
      </c>
      <c r="B104" s="28" t="s">
        <v>317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</row>
    <row r="105" spans="1:7" x14ac:dyDescent="0.25">
      <c r="A105" s="41" t="s">
        <v>230</v>
      </c>
      <c r="B105" s="28" t="s">
        <v>295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</row>
    <row r="106" spans="1:7" x14ac:dyDescent="0.25">
      <c r="A106" s="31" t="s">
        <v>442</v>
      </c>
      <c r="B106" s="28" t="s">
        <v>443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</row>
    <row r="107" spans="1:7" x14ac:dyDescent="0.25">
      <c r="A107" s="41" t="s">
        <v>36</v>
      </c>
      <c r="B107" s="28" t="s">
        <v>292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</row>
    <row r="108" spans="1:7" x14ac:dyDescent="0.25">
      <c r="A108" s="41" t="s">
        <v>226</v>
      </c>
      <c r="B108" s="28" t="s">
        <v>289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</row>
    <row r="109" spans="1:7" x14ac:dyDescent="0.25">
      <c r="A109" s="41" t="s">
        <v>235</v>
      </c>
      <c r="B109" s="28" t="s">
        <v>324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</row>
    <row r="110" spans="1:7" x14ac:dyDescent="0.25">
      <c r="A110" s="41" t="s">
        <v>233</v>
      </c>
      <c r="B110" s="28" t="s">
        <v>301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</row>
    <row r="111" spans="1:7" x14ac:dyDescent="0.25">
      <c r="A111" s="41" t="s">
        <v>231</v>
      </c>
      <c r="B111" s="28" t="s">
        <v>317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</row>
    <row r="112" spans="1:7" x14ac:dyDescent="0.25">
      <c r="A112" s="41" t="s">
        <v>230</v>
      </c>
      <c r="B112" s="28" t="s">
        <v>295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98" sqref="H698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271</v>
      </c>
      <c r="B1" s="7" t="s">
        <v>271</v>
      </c>
      <c r="C1" s="8" t="s">
        <v>272</v>
      </c>
      <c r="D1" s="8" t="s">
        <v>273</v>
      </c>
      <c r="E1" s="8" t="s">
        <v>274</v>
      </c>
    </row>
    <row r="2" spans="1:5" x14ac:dyDescent="0.25">
      <c r="A2" s="6" t="s">
        <v>275</v>
      </c>
      <c r="B2" s="6" t="s">
        <v>271</v>
      </c>
      <c r="C2" s="9" t="s">
        <v>276</v>
      </c>
      <c r="D2" s="9" t="s">
        <v>276</v>
      </c>
      <c r="E2" s="9" t="s">
        <v>276</v>
      </c>
    </row>
    <row r="3" spans="1:5" x14ac:dyDescent="0.25">
      <c r="A3" s="10" t="s">
        <v>277</v>
      </c>
      <c r="B3" s="10" t="s">
        <v>271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278</v>
      </c>
      <c r="B4" s="13" t="s">
        <v>279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280</v>
      </c>
      <c r="B5" s="15" t="s">
        <v>281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282</v>
      </c>
      <c r="B6" s="17" t="s">
        <v>283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284</v>
      </c>
      <c r="B7" s="19" t="s">
        <v>285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286</v>
      </c>
      <c r="B8" s="19" t="s">
        <v>287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288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289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290</v>
      </c>
      <c r="B11" s="19" t="s">
        <v>291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286</v>
      </c>
      <c r="B12" s="19" t="s">
        <v>287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288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292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289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293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294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295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296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289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297</v>
      </c>
      <c r="B22" s="19" t="s">
        <v>298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289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299</v>
      </c>
      <c r="B25" s="19" t="s">
        <v>300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286</v>
      </c>
      <c r="B26" s="19" t="s">
        <v>287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288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289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301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302</v>
      </c>
      <c r="B30" s="19" t="s">
        <v>303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286</v>
      </c>
      <c r="B31" s="19" t="s">
        <v>287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288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292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289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293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304</v>
      </c>
      <c r="B36" s="19" t="s">
        <v>305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306</v>
      </c>
      <c r="B37" s="19" t="s">
        <v>307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288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289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294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308</v>
      </c>
      <c r="B41" s="19" t="s">
        <v>309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310</v>
      </c>
      <c r="B42" s="19" t="s">
        <v>311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288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289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301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294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312</v>
      </c>
      <c r="B47" s="19" t="s">
        <v>313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314</v>
      </c>
      <c r="B48" s="19" t="s">
        <v>315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316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317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318</v>
      </c>
      <c r="B51" s="19" t="s">
        <v>319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286</v>
      </c>
      <c r="B52" s="19" t="s">
        <v>287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288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289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320</v>
      </c>
      <c r="B55" s="19" t="s">
        <v>321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286</v>
      </c>
      <c r="B56" s="19" t="s">
        <v>287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316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289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317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322</v>
      </c>
      <c r="B60" s="19" t="s">
        <v>323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286</v>
      </c>
      <c r="B61" s="19" t="s">
        <v>287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288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324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301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325</v>
      </c>
      <c r="B65" s="19" t="s">
        <v>326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286</v>
      </c>
      <c r="B66" s="19" t="s">
        <v>287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288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289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301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327</v>
      </c>
      <c r="B70" s="19" t="s">
        <v>328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310</v>
      </c>
      <c r="B71" s="19" t="s">
        <v>311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288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289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324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301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294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317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329</v>
      </c>
      <c r="B78" s="19" t="s">
        <v>330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286</v>
      </c>
      <c r="B79" s="19" t="s">
        <v>287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288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289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301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317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331</v>
      </c>
      <c r="B84" s="19" t="s">
        <v>332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286</v>
      </c>
      <c r="B85" s="19" t="s">
        <v>287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316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289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317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333</v>
      </c>
      <c r="B89" s="19" t="s">
        <v>334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297</v>
      </c>
      <c r="B90" s="19" t="s">
        <v>298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288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294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335</v>
      </c>
      <c r="B93" s="19" t="s">
        <v>336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286</v>
      </c>
      <c r="B94" s="19" t="s">
        <v>287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288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301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294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337</v>
      </c>
      <c r="B98" s="19" t="s">
        <v>338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286</v>
      </c>
      <c r="B99" s="19" t="s">
        <v>287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288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289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339</v>
      </c>
      <c r="B102" s="19" t="s">
        <v>340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286</v>
      </c>
      <c r="B103" s="19" t="s">
        <v>287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288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289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324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301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317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341</v>
      </c>
      <c r="B109" s="19" t="s">
        <v>342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286</v>
      </c>
      <c r="B110" s="19" t="s">
        <v>287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288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301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343</v>
      </c>
      <c r="B113" s="19" t="s">
        <v>344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345</v>
      </c>
      <c r="B114" s="19" t="s">
        <v>346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288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289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324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301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317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347</v>
      </c>
      <c r="B120" s="19" t="s">
        <v>348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286</v>
      </c>
      <c r="B121" s="19" t="s">
        <v>287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349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292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289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292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289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301</v>
      </c>
      <c r="C128" s="23">
        <v>8627</v>
      </c>
      <c r="D128" s="23"/>
      <c r="E128" s="23"/>
    </row>
    <row r="129" spans="1:5" hidden="1" x14ac:dyDescent="0.25">
      <c r="A129" s="18" t="s">
        <v>350</v>
      </c>
      <c r="B129" s="19" t="s">
        <v>351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286</v>
      </c>
      <c r="B130" s="19" t="s">
        <v>287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288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289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294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352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289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294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353</v>
      </c>
      <c r="B137" s="19" t="s">
        <v>354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286</v>
      </c>
      <c r="B138" s="19" t="s">
        <v>287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288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289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293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301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294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317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355</v>
      </c>
      <c r="B145" s="19" t="s">
        <v>356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357</v>
      </c>
      <c r="B146" s="19" t="s">
        <v>358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288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289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289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359</v>
      </c>
      <c r="B151" s="19" t="s">
        <v>360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286</v>
      </c>
      <c r="B152" s="19" t="s">
        <v>287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288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289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361</v>
      </c>
      <c r="B155" s="19" t="s">
        <v>362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286</v>
      </c>
      <c r="B156" s="19" t="s">
        <v>287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316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289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317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363</v>
      </c>
      <c r="B160" s="19" t="s">
        <v>364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286</v>
      </c>
      <c r="B161" s="19" t="s">
        <v>287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288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324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365</v>
      </c>
      <c r="B164" s="19" t="s">
        <v>366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286</v>
      </c>
      <c r="B165" s="19" t="s">
        <v>287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288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294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367</v>
      </c>
      <c r="B168" s="19" t="s">
        <v>368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286</v>
      </c>
      <c r="B169" s="19" t="s">
        <v>287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288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324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369</v>
      </c>
      <c r="B172" s="19" t="s">
        <v>370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286</v>
      </c>
      <c r="B173" s="19" t="s">
        <v>287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288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294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371</v>
      </c>
      <c r="B176" s="19" t="s">
        <v>372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286</v>
      </c>
      <c r="B177" s="19" t="s">
        <v>287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288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301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294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317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373</v>
      </c>
      <c r="B182" s="19" t="s">
        <v>374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286</v>
      </c>
      <c r="B183" s="19" t="s">
        <v>287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288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289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294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375</v>
      </c>
      <c r="B187" s="19" t="s">
        <v>376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286</v>
      </c>
      <c r="B188" s="19" t="s">
        <v>287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288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289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289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377</v>
      </c>
      <c r="B193" s="19" t="s">
        <v>378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286</v>
      </c>
      <c r="B194" s="19" t="s">
        <v>287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288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301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379</v>
      </c>
      <c r="B197" s="19" t="s">
        <v>380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286</v>
      </c>
      <c r="B198" s="19" t="s">
        <v>287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288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324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381</v>
      </c>
      <c r="B201" s="19" t="s">
        <v>382</v>
      </c>
      <c r="C201" s="11">
        <v>11480</v>
      </c>
      <c r="D201" s="11"/>
      <c r="E201" s="11"/>
    </row>
    <row r="202" spans="1:5" hidden="1" x14ac:dyDescent="0.25">
      <c r="A202" s="20" t="s">
        <v>286</v>
      </c>
      <c r="B202" s="19" t="s">
        <v>287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292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289</v>
      </c>
      <c r="C205" s="23">
        <v>10617</v>
      </c>
      <c r="D205" s="23"/>
      <c r="E205" s="23"/>
    </row>
    <row r="206" spans="1:5" hidden="1" x14ac:dyDescent="0.25">
      <c r="A206" s="18" t="s">
        <v>383</v>
      </c>
      <c r="B206" s="19" t="s">
        <v>384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310</v>
      </c>
      <c r="B207" s="19" t="s">
        <v>311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288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289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385</v>
      </c>
      <c r="B210" s="19" t="s">
        <v>386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286</v>
      </c>
      <c r="B211" s="19" t="s">
        <v>287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349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292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292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289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293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295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387</v>
      </c>
      <c r="B219" s="19" t="s">
        <v>388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286</v>
      </c>
      <c r="B220" s="19" t="s">
        <v>287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288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324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301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317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389</v>
      </c>
      <c r="B225" s="19" t="s">
        <v>390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286</v>
      </c>
      <c r="B226" s="19" t="s">
        <v>287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391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289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317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295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392</v>
      </c>
      <c r="B231" s="19" t="s">
        <v>393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286</v>
      </c>
      <c r="B232" s="19" t="s">
        <v>287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288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289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301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295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394</v>
      </c>
      <c r="B237" s="19" t="s">
        <v>395</v>
      </c>
      <c r="C237" s="11">
        <v>1858119</v>
      </c>
      <c r="D237" s="11"/>
      <c r="E237" s="11"/>
    </row>
    <row r="238" spans="1:5" hidden="1" x14ac:dyDescent="0.25">
      <c r="A238" s="20" t="s">
        <v>345</v>
      </c>
      <c r="B238" s="19" t="s">
        <v>346</v>
      </c>
      <c r="C238" s="11">
        <v>1858119</v>
      </c>
      <c r="D238" s="11"/>
      <c r="E238" s="11"/>
    </row>
    <row r="239" spans="1:5" hidden="1" x14ac:dyDescent="0.25">
      <c r="A239" s="21" t="s">
        <v>288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295</v>
      </c>
      <c r="C240" s="23">
        <v>1858119</v>
      </c>
      <c r="D240" s="23"/>
      <c r="E240" s="23"/>
    </row>
    <row r="241" spans="1:5" hidden="1" x14ac:dyDescent="0.25">
      <c r="A241" s="18" t="s">
        <v>396</v>
      </c>
      <c r="B241" s="19" t="s">
        <v>397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306</v>
      </c>
      <c r="B242" s="19" t="s">
        <v>307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288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289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398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295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399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357</v>
      </c>
      <c r="B248" s="19" t="s">
        <v>358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400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301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286</v>
      </c>
      <c r="B251" s="19" t="s">
        <v>287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400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301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317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401</v>
      </c>
      <c r="B255" s="19" t="s">
        <v>402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403</v>
      </c>
      <c r="B256" s="19" t="s">
        <v>404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349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292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289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301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294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398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295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405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292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289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301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294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398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295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406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286</v>
      </c>
      <c r="B272" s="19" t="s">
        <v>287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288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317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295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407</v>
      </c>
      <c r="B276" s="19" t="s">
        <v>408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301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317</v>
      </c>
      <c r="C278" s="23">
        <v>1446969</v>
      </c>
      <c r="D278" s="23"/>
      <c r="E278" s="23"/>
    </row>
    <row r="279" spans="1:5" hidden="1" x14ac:dyDescent="0.25">
      <c r="A279" s="18" t="s">
        <v>409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286</v>
      </c>
      <c r="B280" s="19" t="s">
        <v>287</v>
      </c>
      <c r="C280" s="11">
        <v>12702265</v>
      </c>
      <c r="D280" s="11"/>
      <c r="E280" s="11"/>
    </row>
    <row r="281" spans="1:5" hidden="1" x14ac:dyDescent="0.25">
      <c r="A281" s="21" t="s">
        <v>288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301</v>
      </c>
      <c r="C282" s="23">
        <v>7734</v>
      </c>
      <c r="D282" s="23"/>
      <c r="E282" s="23"/>
    </row>
    <row r="283" spans="1:5" hidden="1" x14ac:dyDescent="0.25">
      <c r="A283" s="21" t="s">
        <v>410</v>
      </c>
      <c r="B283" s="19" t="s">
        <v>408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301</v>
      </c>
      <c r="C284" s="23">
        <v>12694531</v>
      </c>
      <c r="D284" s="23"/>
      <c r="E284" s="23"/>
    </row>
    <row r="285" spans="1:5" hidden="1" x14ac:dyDescent="0.25">
      <c r="A285" s="18" t="s">
        <v>411</v>
      </c>
      <c r="B285" s="19" t="s">
        <v>412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403</v>
      </c>
      <c r="B286" s="19" t="s">
        <v>404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288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301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349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292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289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324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301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317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398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295</v>
      </c>
      <c r="C296" s="23">
        <v>498</v>
      </c>
      <c r="D296" s="23"/>
      <c r="E296" s="23"/>
    </row>
    <row r="297" spans="1:5" hidden="1" x14ac:dyDescent="0.25">
      <c r="A297" s="21" t="s">
        <v>405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292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289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324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301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317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398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295</v>
      </c>
      <c r="C304" s="23">
        <v>2820</v>
      </c>
      <c r="D304" s="23"/>
      <c r="E304" s="23"/>
    </row>
    <row r="305" spans="1:5" hidden="1" x14ac:dyDescent="0.25">
      <c r="A305" s="16" t="s">
        <v>413</v>
      </c>
      <c r="B305" s="17" t="s">
        <v>414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415</v>
      </c>
      <c r="B306" s="19" t="s">
        <v>416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417</v>
      </c>
      <c r="B307" s="19" t="s">
        <v>418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288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324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301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317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419</v>
      </c>
      <c r="B312" s="19" t="s">
        <v>420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417</v>
      </c>
      <c r="B313" s="19" t="s">
        <v>418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288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324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301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317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421</v>
      </c>
      <c r="B318" s="19" t="s">
        <v>422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417</v>
      </c>
      <c r="B319" s="19" t="s">
        <v>418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288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324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301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317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423</v>
      </c>
      <c r="B324" s="19" t="s">
        <v>424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417</v>
      </c>
      <c r="B325" s="19" t="s">
        <v>418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288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324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301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317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425</v>
      </c>
      <c r="D330" s="26" t="s">
        <v>426</v>
      </c>
      <c r="E330" s="26" t="s">
        <v>427</v>
      </c>
    </row>
    <row r="331" spans="1:5" hidden="1" x14ac:dyDescent="0.25">
      <c r="A331" s="27" t="s">
        <v>428</v>
      </c>
      <c r="B331" s="28" t="s">
        <v>429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417</v>
      </c>
      <c r="B332" s="28" t="s">
        <v>418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288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301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430</v>
      </c>
      <c r="B335" s="28" t="s">
        <v>431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417</v>
      </c>
      <c r="B336" s="28" t="s">
        <v>418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400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301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432</v>
      </c>
      <c r="B339" s="28" t="s">
        <v>433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417</v>
      </c>
      <c r="B340" s="28" t="s">
        <v>418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288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301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434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435</v>
      </c>
      <c r="B344" s="17" t="s">
        <v>436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437</v>
      </c>
      <c r="B345" s="19" t="s">
        <v>438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310</v>
      </c>
      <c r="B346" s="19" t="s">
        <v>311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288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301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439</v>
      </c>
      <c r="B349" s="19" t="s">
        <v>436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440</v>
      </c>
      <c r="B350" s="19" t="s">
        <v>441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288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324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301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317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349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301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405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301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442</v>
      </c>
      <c r="B359" s="19" t="s">
        <v>443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301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444</v>
      </c>
      <c r="B361" s="19" t="s">
        <v>445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310</v>
      </c>
      <c r="B362" s="19" t="s">
        <v>311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288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289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301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446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440</v>
      </c>
      <c r="B367" s="19" t="s">
        <v>441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288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301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317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447</v>
      </c>
      <c r="B371" s="19" t="s">
        <v>448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310</v>
      </c>
      <c r="B372" s="19" t="s">
        <v>311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288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289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301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295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289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449</v>
      </c>
      <c r="B379" s="19" t="s">
        <v>450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310</v>
      </c>
      <c r="B380" s="19" t="s">
        <v>311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288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301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349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301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405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301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451</v>
      </c>
      <c r="B387" s="19" t="s">
        <v>452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310</v>
      </c>
      <c r="B388" s="19" t="s">
        <v>311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288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301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317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453</v>
      </c>
      <c r="B392" s="19" t="s">
        <v>454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310</v>
      </c>
      <c r="B393" s="19" t="s">
        <v>311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288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289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295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455</v>
      </c>
      <c r="B397" s="19" t="s">
        <v>456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310</v>
      </c>
      <c r="B398" s="19" t="s">
        <v>311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288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289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295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457</v>
      </c>
      <c r="B402" s="19" t="s">
        <v>458</v>
      </c>
      <c r="C402" s="11">
        <v>840883</v>
      </c>
      <c r="D402" s="11">
        <v>840883</v>
      </c>
      <c r="E402" s="11"/>
    </row>
    <row r="403" spans="1:5" hidden="1" x14ac:dyDescent="0.25">
      <c r="A403" s="20" t="s">
        <v>310</v>
      </c>
      <c r="B403" s="19" t="s">
        <v>311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288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301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459</v>
      </c>
      <c r="B406" s="19" t="s">
        <v>460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310</v>
      </c>
      <c r="B407" s="19" t="s">
        <v>311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400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301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461</v>
      </c>
      <c r="B410" s="17" t="s">
        <v>462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463</v>
      </c>
      <c r="B411" s="19" t="s">
        <v>462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440</v>
      </c>
      <c r="B412" s="19" t="s">
        <v>441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288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301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317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349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301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317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405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301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317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442</v>
      </c>
      <c r="B422" s="19" t="s">
        <v>443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301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464</v>
      </c>
      <c r="B424" s="19" t="s">
        <v>465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345</v>
      </c>
      <c r="B425" s="19" t="s">
        <v>346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288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324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301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317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466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440</v>
      </c>
      <c r="B431" s="19" t="s">
        <v>441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288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301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467</v>
      </c>
      <c r="B434" s="19" t="s">
        <v>468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345</v>
      </c>
      <c r="B435" s="19" t="s">
        <v>346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288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289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294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289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469</v>
      </c>
      <c r="B441" s="19" t="s">
        <v>470</v>
      </c>
      <c r="C441" s="11">
        <v>36490574</v>
      </c>
      <c r="D441" s="11"/>
      <c r="E441" s="11"/>
    </row>
    <row r="442" spans="1:5" hidden="1" x14ac:dyDescent="0.25">
      <c r="A442" s="20" t="s">
        <v>345</v>
      </c>
      <c r="B442" s="19" t="s">
        <v>346</v>
      </c>
      <c r="C442" s="11">
        <v>36490574</v>
      </c>
      <c r="D442" s="11"/>
      <c r="E442" s="11"/>
    </row>
    <row r="443" spans="1:5" hidden="1" x14ac:dyDescent="0.25">
      <c r="A443" s="21" t="s">
        <v>288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301</v>
      </c>
      <c r="C444" s="23">
        <v>36490574</v>
      </c>
      <c r="D444" s="23"/>
      <c r="E444" s="23"/>
    </row>
    <row r="445" spans="1:5" hidden="1" x14ac:dyDescent="0.25">
      <c r="A445" s="18" t="s">
        <v>471</v>
      </c>
      <c r="B445" s="19" t="s">
        <v>472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345</v>
      </c>
      <c r="B446" s="19" t="s">
        <v>346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288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289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294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289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473</v>
      </c>
      <c r="B452" s="19" t="s">
        <v>474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345</v>
      </c>
      <c r="B453" s="19" t="s">
        <v>346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288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289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475</v>
      </c>
      <c r="B456" s="19" t="s">
        <v>476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345</v>
      </c>
      <c r="B457" s="19" t="s">
        <v>346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288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301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477</v>
      </c>
      <c r="B460" s="19" t="s">
        <v>478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345</v>
      </c>
      <c r="B461" s="19" t="s">
        <v>346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400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301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479</v>
      </c>
      <c r="B464" s="19" t="s">
        <v>480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345</v>
      </c>
      <c r="B465" s="19" t="s">
        <v>346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288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289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295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296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481</v>
      </c>
      <c r="B470" s="17" t="s">
        <v>482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483</v>
      </c>
      <c r="B471" s="19" t="s">
        <v>484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485</v>
      </c>
      <c r="B472" s="19" t="s">
        <v>486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288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317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487</v>
      </c>
      <c r="B475" s="19" t="s">
        <v>488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485</v>
      </c>
      <c r="B476" s="19" t="s">
        <v>486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288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317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489</v>
      </c>
      <c r="B479" s="19" t="s">
        <v>490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485</v>
      </c>
      <c r="B480" s="19" t="s">
        <v>486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288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317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491</v>
      </c>
      <c r="B483" s="19" t="s">
        <v>492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485</v>
      </c>
      <c r="B484" s="19" t="s">
        <v>486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288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317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493</v>
      </c>
      <c r="B487" s="19" t="s">
        <v>494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485</v>
      </c>
      <c r="B488" s="19" t="s">
        <v>486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288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317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495</v>
      </c>
      <c r="B491" s="19" t="s">
        <v>496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485</v>
      </c>
      <c r="B492" s="19" t="s">
        <v>486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288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317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497</v>
      </c>
      <c r="B495" s="19" t="s">
        <v>498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485</v>
      </c>
      <c r="B496" s="19" t="s">
        <v>486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288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317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499</v>
      </c>
      <c r="B499" s="19" t="s">
        <v>500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485</v>
      </c>
      <c r="B500" s="19" t="s">
        <v>486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288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317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501</v>
      </c>
      <c r="B503" s="19" t="s">
        <v>502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485</v>
      </c>
      <c r="B504" s="19" t="s">
        <v>486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288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324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317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503</v>
      </c>
      <c r="B508" s="19" t="s">
        <v>504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306</v>
      </c>
      <c r="B509" s="19" t="s">
        <v>307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288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294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505</v>
      </c>
      <c r="B512" s="19" t="s">
        <v>506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485</v>
      </c>
      <c r="B513" s="19" t="s">
        <v>486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288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289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324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301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294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507</v>
      </c>
      <c r="B519" s="19" t="s">
        <v>508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306</v>
      </c>
      <c r="B520" s="19" t="s">
        <v>307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288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317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509</v>
      </c>
      <c r="B523" s="19" t="s">
        <v>510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286</v>
      </c>
      <c r="B524" s="19" t="s">
        <v>287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288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301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511</v>
      </c>
      <c r="B527" s="19" t="s">
        <v>512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306</v>
      </c>
      <c r="B528" s="19" t="s">
        <v>307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288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289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513</v>
      </c>
      <c r="B531" s="19" t="s">
        <v>514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306</v>
      </c>
      <c r="B532" s="19" t="s">
        <v>307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288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317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515</v>
      </c>
      <c r="B535" s="19" t="s">
        <v>516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306</v>
      </c>
      <c r="B536" s="19" t="s">
        <v>307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288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294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517</v>
      </c>
      <c r="B539" s="19" t="s">
        <v>518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306</v>
      </c>
      <c r="B540" s="19" t="s">
        <v>307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288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294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519</v>
      </c>
      <c r="B543" s="19" t="s">
        <v>520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306</v>
      </c>
      <c r="B544" s="19" t="s">
        <v>307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288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317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521</v>
      </c>
      <c r="B547" s="19" t="s">
        <v>522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306</v>
      </c>
      <c r="B548" s="19" t="s">
        <v>307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288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289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523</v>
      </c>
      <c r="B551" s="17" t="s">
        <v>524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525</v>
      </c>
      <c r="B552" s="19" t="s">
        <v>526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357</v>
      </c>
      <c r="B553" s="19" t="s">
        <v>358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288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289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527</v>
      </c>
      <c r="B556" s="19" t="s">
        <v>528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357</v>
      </c>
      <c r="B557" s="19" t="s">
        <v>358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288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289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529</v>
      </c>
      <c r="B560" s="19" t="s">
        <v>530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306</v>
      </c>
      <c r="B561" s="19" t="s">
        <v>307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288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289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294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531</v>
      </c>
      <c r="B565" s="19" t="s">
        <v>532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357</v>
      </c>
      <c r="B566" s="19" t="s">
        <v>358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288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289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533</v>
      </c>
      <c r="B569" s="19" t="s">
        <v>534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357</v>
      </c>
      <c r="B570" s="19" t="s">
        <v>358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288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289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324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317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535</v>
      </c>
      <c r="B575" s="19" t="s">
        <v>536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357</v>
      </c>
      <c r="B576" s="19" t="s">
        <v>358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288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289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317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537</v>
      </c>
      <c r="B580" s="19" t="s">
        <v>538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357</v>
      </c>
      <c r="B581" s="19" t="s">
        <v>358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288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324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317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539</v>
      </c>
      <c r="B585" s="19" t="s">
        <v>540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357</v>
      </c>
      <c r="B586" s="19" t="s">
        <v>358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288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317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541</v>
      </c>
      <c r="B589" s="19" t="s">
        <v>542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357</v>
      </c>
      <c r="B590" s="19" t="s">
        <v>358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288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289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543</v>
      </c>
      <c r="B593" s="19" t="s">
        <v>544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357</v>
      </c>
      <c r="B594" s="19" t="s">
        <v>358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288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289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289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545</v>
      </c>
      <c r="B599" s="19" t="s">
        <v>546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357</v>
      </c>
      <c r="B600" s="19" t="s">
        <v>358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288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289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324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317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547</v>
      </c>
      <c r="B605" s="19" t="s">
        <v>548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357</v>
      </c>
      <c r="B606" s="19" t="s">
        <v>358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288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317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549</v>
      </c>
      <c r="B609" s="19" t="s">
        <v>550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357</v>
      </c>
      <c r="B610" s="19" t="s">
        <v>358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288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289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301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551</v>
      </c>
      <c r="B614" s="19" t="s">
        <v>552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357</v>
      </c>
      <c r="B615" s="19" t="s">
        <v>358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289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301</v>
      </c>
      <c r="C618" s="23">
        <v>33181</v>
      </c>
      <c r="D618" s="23">
        <v>33181</v>
      </c>
      <c r="E618" s="23"/>
    </row>
    <row r="619" spans="1:5" hidden="1" x14ac:dyDescent="0.25">
      <c r="A619" s="18" t="s">
        <v>553</v>
      </c>
      <c r="B619" s="19" t="s">
        <v>554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357</v>
      </c>
      <c r="B620" s="19" t="s">
        <v>358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288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317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555</v>
      </c>
      <c r="B623" s="19" t="s">
        <v>556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357</v>
      </c>
      <c r="B624" s="19" t="s">
        <v>358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288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324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317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557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357</v>
      </c>
      <c r="B629" s="19" t="s">
        <v>358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288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289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293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301</v>
      </c>
      <c r="C633" s="23">
        <v>2654456</v>
      </c>
      <c r="D633" s="23"/>
      <c r="E633" s="23"/>
    </row>
    <row r="634" spans="1:5" hidden="1" x14ac:dyDescent="0.25">
      <c r="A634" s="21" t="s">
        <v>349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292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289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301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295</v>
      </c>
      <c r="C638" s="23">
        <v>6733</v>
      </c>
      <c r="D638" s="23"/>
      <c r="E638" s="23"/>
    </row>
    <row r="639" spans="1:5" hidden="1" x14ac:dyDescent="0.25">
      <c r="A639" s="21" t="s">
        <v>442</v>
      </c>
      <c r="B639" s="19" t="s">
        <v>443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292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289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324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301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295</v>
      </c>
      <c r="C644" s="23">
        <v>38156</v>
      </c>
      <c r="D644" s="23"/>
      <c r="E644" s="23"/>
    </row>
    <row r="645" spans="1:5" hidden="1" x14ac:dyDescent="0.25">
      <c r="A645" s="18" t="s">
        <v>558</v>
      </c>
      <c r="B645" s="19" t="s">
        <v>559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357</v>
      </c>
      <c r="B646" s="19" t="s">
        <v>358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400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292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289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295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560</v>
      </c>
      <c r="B651" s="19" t="s">
        <v>561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357</v>
      </c>
      <c r="B652" s="19" t="s">
        <v>358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288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295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562</v>
      </c>
      <c r="B655" s="19" t="s">
        <v>563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357</v>
      </c>
      <c r="B656" s="19" t="s">
        <v>358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349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292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289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295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442</v>
      </c>
      <c r="B661" s="19" t="s">
        <v>443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292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289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295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564</v>
      </c>
      <c r="B665" s="19" t="s">
        <v>565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357</v>
      </c>
      <c r="B666" s="19" t="s">
        <v>358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400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292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289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294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295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566</v>
      </c>
      <c r="B672" s="19" t="s">
        <v>567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357</v>
      </c>
      <c r="B673" s="19" t="s">
        <v>358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400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289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295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568</v>
      </c>
      <c r="B677" s="17" t="s">
        <v>569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570</v>
      </c>
      <c r="B678" s="19" t="s">
        <v>571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297</v>
      </c>
      <c r="B679" s="19" t="s">
        <v>298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288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289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398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295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572</v>
      </c>
      <c r="B684" s="19" t="s">
        <v>573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357</v>
      </c>
      <c r="B685" s="19" t="s">
        <v>358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288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301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574</v>
      </c>
      <c r="B688" s="19" t="s">
        <v>575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297</v>
      </c>
      <c r="B689" s="19" t="s">
        <v>298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288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398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576</v>
      </c>
      <c r="B692" s="15" t="s">
        <v>577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481</v>
      </c>
      <c r="B693" s="17" t="s">
        <v>482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306</v>
      </c>
      <c r="B695" s="19" t="s">
        <v>307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288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292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289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317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306</v>
      </c>
      <c r="B701" s="19" t="s">
        <v>307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288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292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289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317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306</v>
      </c>
      <c r="B707" s="19" t="s">
        <v>307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288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292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289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317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306</v>
      </c>
      <c r="B713" s="19" t="s">
        <v>307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288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292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289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317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306</v>
      </c>
      <c r="B719" s="19" t="s">
        <v>307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288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289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306</v>
      </c>
      <c r="B723" s="19" t="s">
        <v>307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288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292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289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317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349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296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306</v>
      </c>
      <c r="B731" s="19" t="s">
        <v>307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288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292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289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317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306</v>
      </c>
      <c r="B737" s="19" t="s">
        <v>307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288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292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289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317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306</v>
      </c>
      <c r="B743" s="19" t="s">
        <v>307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288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292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289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317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349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296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306</v>
      </c>
      <c r="B751" s="19" t="s">
        <v>307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288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289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306</v>
      </c>
      <c r="B755" s="19" t="s">
        <v>307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288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292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578</v>
      </c>
      <c r="B758" s="19" t="s">
        <v>579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306</v>
      </c>
      <c r="B759" s="19" t="s">
        <v>307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288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294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306</v>
      </c>
      <c r="B763" s="19" t="s">
        <v>307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288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292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289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293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294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317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398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295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296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306</v>
      </c>
      <c r="B774" s="19" t="s">
        <v>307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292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289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292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289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295</v>
      </c>
      <c r="C781" s="23">
        <v>11293</v>
      </c>
      <c r="D781" s="23">
        <v>7666</v>
      </c>
      <c r="E781" s="23"/>
    </row>
    <row r="782" spans="1:5" x14ac:dyDescent="0.25">
      <c r="A782" s="21" t="s">
        <v>352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292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289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301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294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317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295</v>
      </c>
      <c r="C788" s="23">
        <v>164204</v>
      </c>
      <c r="D788" s="23"/>
      <c r="E788" s="23"/>
    </row>
    <row r="789" spans="1:5" x14ac:dyDescent="0.25">
      <c r="A789" s="21" t="s">
        <v>580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292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289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295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306</v>
      </c>
      <c r="B794" s="19" t="s">
        <v>307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292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289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293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324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301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295</v>
      </c>
      <c r="C801" s="23">
        <v>134869</v>
      </c>
      <c r="D801" s="23">
        <v>31541</v>
      </c>
      <c r="E801" s="23"/>
    </row>
    <row r="802" spans="1:5" x14ac:dyDescent="0.25">
      <c r="A802" s="21" t="s">
        <v>352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292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289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293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324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301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294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317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295</v>
      </c>
      <c r="C810" s="23">
        <v>129811</v>
      </c>
      <c r="D810" s="23">
        <v>3817</v>
      </c>
      <c r="E810" s="23"/>
    </row>
    <row r="811" spans="1:5" x14ac:dyDescent="0.25">
      <c r="A811" s="21" t="s">
        <v>580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292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289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295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306</v>
      </c>
      <c r="B816" s="19" t="s">
        <v>307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292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289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301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295</v>
      </c>
      <c r="C821" s="23">
        <v>109000</v>
      </c>
      <c r="D821" s="23"/>
      <c r="E821" s="23"/>
    </row>
    <row r="822" spans="1:5" x14ac:dyDescent="0.25">
      <c r="A822" s="21" t="s">
        <v>352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292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289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301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294</v>
      </c>
      <c r="C826" s="23">
        <v>143900</v>
      </c>
      <c r="D826" s="23">
        <v>26800</v>
      </c>
      <c r="E826" s="23"/>
    </row>
    <row r="827" spans="1:5" x14ac:dyDescent="0.25">
      <c r="A827" s="21" t="s">
        <v>580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292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289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306</v>
      </c>
      <c r="B831" s="19" t="s">
        <v>307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292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289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295</v>
      </c>
      <c r="C835" s="23">
        <v>4599</v>
      </c>
      <c r="D835" s="23"/>
      <c r="E835" s="23"/>
    </row>
    <row r="836" spans="1:5" x14ac:dyDescent="0.25">
      <c r="A836" s="21" t="s">
        <v>352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292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289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301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294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317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295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580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292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289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306</v>
      </c>
      <c r="B847" s="19" t="s">
        <v>307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292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289</v>
      </c>
      <c r="C850" s="23">
        <v>142106</v>
      </c>
      <c r="D850" s="23">
        <v>4069</v>
      </c>
      <c r="E850" s="23"/>
    </row>
    <row r="851" spans="1:5" x14ac:dyDescent="0.25">
      <c r="A851" s="21" t="s">
        <v>352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292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289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306</v>
      </c>
      <c r="B855" s="19" t="s">
        <v>307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292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289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301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294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295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352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292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289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294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580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292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306</v>
      </c>
      <c r="B869" s="19" t="s">
        <v>307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292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289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292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289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293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301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398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295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352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292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289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293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301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294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295</v>
      </c>
      <c r="C886" s="23">
        <v>266486</v>
      </c>
      <c r="D886" s="23">
        <v>81453</v>
      </c>
      <c r="E886" s="23"/>
    </row>
    <row r="887" spans="1:5" x14ac:dyDescent="0.25">
      <c r="A887" s="21" t="s">
        <v>580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292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289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293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295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306</v>
      </c>
      <c r="B893" s="19" t="s">
        <v>307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292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289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293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301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294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398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295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296</v>
      </c>
      <c r="C902" s="23">
        <v>2700</v>
      </c>
      <c r="D902" s="23"/>
      <c r="E902" s="23"/>
    </row>
    <row r="903" spans="1:5" x14ac:dyDescent="0.25">
      <c r="A903" s="21" t="s">
        <v>352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292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289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293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324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301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294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317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398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295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296</v>
      </c>
      <c r="C913" s="23">
        <v>124317</v>
      </c>
      <c r="D913" s="23">
        <v>8848</v>
      </c>
      <c r="E913" s="23"/>
    </row>
    <row r="914" spans="1:5" x14ac:dyDescent="0.25">
      <c r="A914" s="21" t="s">
        <v>580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292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289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293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295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306</v>
      </c>
      <c r="B920" s="19" t="s">
        <v>307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288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292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289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485</v>
      </c>
      <c r="B924" s="19" t="s">
        <v>486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288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317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306</v>
      </c>
      <c r="B928" s="19" t="s">
        <v>307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292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289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289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352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292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289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580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292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289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306</v>
      </c>
      <c r="B941" s="19" t="s">
        <v>307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292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289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293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294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317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398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295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296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581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582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292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289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293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294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317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398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295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296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582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292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289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352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292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289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293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301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294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398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295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296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580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292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289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293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294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317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398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295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296</v>
      </c>
      <c r="C983" s="23">
        <v>268</v>
      </c>
      <c r="D983" s="23"/>
      <c r="E983" s="23"/>
    </row>
    <row r="984" spans="1:5" x14ac:dyDescent="0.25">
      <c r="A984" s="21" t="s">
        <v>583</v>
      </c>
      <c r="B984" s="19" t="s">
        <v>584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289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295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296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306</v>
      </c>
      <c r="B989" s="19" t="s">
        <v>307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292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289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293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301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294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317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398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295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296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292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289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293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301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294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317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398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295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296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289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352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292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289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293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294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317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295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296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582</v>
      </c>
      <c r="C1020" s="23">
        <v>88482</v>
      </c>
      <c r="D1020" s="23">
        <v>88482</v>
      </c>
      <c r="E1020" s="23"/>
    </row>
    <row r="1021" spans="1:5" x14ac:dyDescent="0.25">
      <c r="A1021" s="21" t="s">
        <v>580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292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289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294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295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583</v>
      </c>
      <c r="B1026" s="19" t="s">
        <v>584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289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295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306</v>
      </c>
      <c r="B1030" s="19" t="s">
        <v>307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292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289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293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317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398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295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296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582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292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289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293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294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317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398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295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296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352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292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289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293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294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295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580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292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289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295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583</v>
      </c>
      <c r="B1059" s="19" t="s">
        <v>584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295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306</v>
      </c>
      <c r="B1062" s="19" t="s">
        <v>307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292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289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293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294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317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398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295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296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292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289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293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301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294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317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398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295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296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352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292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289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293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301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294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398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295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585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296</v>
      </c>
      <c r="C1091" s="23">
        <v>3981</v>
      </c>
      <c r="D1091" s="23"/>
      <c r="E1091" s="23"/>
    </row>
    <row r="1092" spans="1:5" x14ac:dyDescent="0.25">
      <c r="A1092" s="21" t="s">
        <v>580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292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289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293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295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583</v>
      </c>
      <c r="B1097" s="19" t="s">
        <v>584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289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295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296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306</v>
      </c>
      <c r="B1102" s="19" t="s">
        <v>307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292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289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293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294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317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295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292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289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293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294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398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295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352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292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289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294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317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295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580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289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294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583</v>
      </c>
      <c r="B1126" s="19" t="s">
        <v>584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289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306</v>
      </c>
      <c r="B1129" s="19" t="s">
        <v>307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292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289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293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292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289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294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352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292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289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306</v>
      </c>
      <c r="B1142" s="19" t="s">
        <v>307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292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289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293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294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317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295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582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292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289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293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294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317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398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295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296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289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293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398</v>
      </c>
      <c r="C1163" s="23">
        <v>35000</v>
      </c>
      <c r="D1163" s="23"/>
      <c r="E1163" s="23"/>
    </row>
    <row r="1164" spans="1:5" x14ac:dyDescent="0.25">
      <c r="A1164" s="21" t="s">
        <v>352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292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289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293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295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580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292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289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293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295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583</v>
      </c>
      <c r="B1174" s="19" t="s">
        <v>584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289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306</v>
      </c>
      <c r="B1177" s="19" t="s">
        <v>307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292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289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293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294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295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296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292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289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293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294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317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295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296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352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292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289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294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398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295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580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292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289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293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295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583</v>
      </c>
      <c r="B1204" s="19" t="s">
        <v>584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289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306</v>
      </c>
      <c r="B1207" s="19" t="s">
        <v>307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289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292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289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293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294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398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295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352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292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289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294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295</v>
      </c>
      <c r="C1221" s="23">
        <v>20572</v>
      </c>
      <c r="D1221" s="23">
        <v>5840</v>
      </c>
      <c r="E1221" s="23"/>
    </row>
    <row r="1222" spans="1:5" x14ac:dyDescent="0.25">
      <c r="A1222" s="21" t="s">
        <v>580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295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583</v>
      </c>
      <c r="B1224" s="19" t="s">
        <v>584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295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306</v>
      </c>
      <c r="B1227" s="19" t="s">
        <v>307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288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289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306</v>
      </c>
      <c r="B1231" s="19" t="s">
        <v>307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288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292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289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317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306</v>
      </c>
      <c r="B1237" s="19" t="s">
        <v>307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292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289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293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295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292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289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293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294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317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398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295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296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352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294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295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306</v>
      </c>
      <c r="B1256" s="19" t="s">
        <v>307</v>
      </c>
      <c r="C1256" s="11">
        <v>175177</v>
      </c>
      <c r="D1256" s="11">
        <v>10564</v>
      </c>
      <c r="E1256" s="11"/>
    </row>
    <row r="1257" spans="1:5" x14ac:dyDescent="0.25">
      <c r="A1257" s="21" t="s">
        <v>352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289</v>
      </c>
      <c r="C1258" s="23">
        <v>42143</v>
      </c>
      <c r="D1258" s="23">
        <v>10564</v>
      </c>
      <c r="E1258" s="23"/>
    </row>
    <row r="1259" spans="1:5" x14ac:dyDescent="0.25">
      <c r="A1259" s="21" t="s">
        <v>580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292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289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306</v>
      </c>
      <c r="B1263" s="19" t="s">
        <v>307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288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289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295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306</v>
      </c>
      <c r="B1268" s="19" t="s">
        <v>307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288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289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295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306</v>
      </c>
      <c r="B1273" s="19" t="s">
        <v>307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288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289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295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296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306</v>
      </c>
      <c r="B1279" s="19" t="s">
        <v>307</v>
      </c>
      <c r="C1279" s="11">
        <v>31740744</v>
      </c>
      <c r="D1279" s="11">
        <v>4235128</v>
      </c>
      <c r="E1279" s="11"/>
    </row>
    <row r="1280" spans="1:5" x14ac:dyDescent="0.25">
      <c r="A1280" s="21" t="s">
        <v>349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292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289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324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301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295</v>
      </c>
      <c r="C1285" s="23">
        <v>1873199</v>
      </c>
      <c r="D1285" s="23">
        <v>22931</v>
      </c>
      <c r="E1285" s="23"/>
    </row>
    <row r="1286" spans="1:5" x14ac:dyDescent="0.25">
      <c r="A1286" s="21" t="s">
        <v>442</v>
      </c>
      <c r="B1286" s="19" t="s">
        <v>443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292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289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324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301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295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306</v>
      </c>
      <c r="B1293" s="19" t="s">
        <v>307</v>
      </c>
      <c r="C1293" s="11">
        <v>2654456</v>
      </c>
      <c r="D1293" s="11"/>
      <c r="E1293" s="11"/>
    </row>
    <row r="1294" spans="1:5" x14ac:dyDescent="0.25">
      <c r="A1294" s="21" t="s">
        <v>349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292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289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295</v>
      </c>
      <c r="C1297" s="23">
        <v>39817</v>
      </c>
      <c r="D1297" s="23"/>
      <c r="E1297" s="23"/>
    </row>
    <row r="1298" spans="1:5" x14ac:dyDescent="0.25">
      <c r="A1298" s="21" t="s">
        <v>405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292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289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295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306</v>
      </c>
      <c r="B1303" s="19" t="s">
        <v>307</v>
      </c>
      <c r="C1303" s="11">
        <v>46592997</v>
      </c>
      <c r="D1303" s="11"/>
      <c r="E1303" s="11"/>
    </row>
    <row r="1304" spans="1:5" x14ac:dyDescent="0.25">
      <c r="A1304" s="21" t="s">
        <v>407</v>
      </c>
      <c r="B1304" s="19" t="s">
        <v>408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289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301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295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306</v>
      </c>
      <c r="B1309" s="19" t="s">
        <v>307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400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289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295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586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306</v>
      </c>
      <c r="B1314" s="19" t="s">
        <v>307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400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289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295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587</v>
      </c>
      <c r="B1318" s="19" t="s">
        <v>402</v>
      </c>
      <c r="C1318" s="11"/>
      <c r="D1318" s="11"/>
      <c r="E1318" s="11">
        <v>8001200</v>
      </c>
    </row>
    <row r="1319" spans="1:5" x14ac:dyDescent="0.25">
      <c r="A1319" s="20" t="s">
        <v>306</v>
      </c>
      <c r="B1319" s="19" t="s">
        <v>307</v>
      </c>
      <c r="C1319" s="11"/>
      <c r="D1319" s="11"/>
      <c r="E1319" s="11">
        <v>8001200</v>
      </c>
    </row>
    <row r="1320" spans="1:5" x14ac:dyDescent="0.25">
      <c r="A1320" s="21" t="s">
        <v>349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292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289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295</v>
      </c>
      <c r="C1323" s="23"/>
      <c r="D1323" s="23"/>
      <c r="E1323" s="23">
        <v>120000</v>
      </c>
    </row>
    <row r="1324" spans="1:5" x14ac:dyDescent="0.25">
      <c r="A1324" s="21" t="s">
        <v>405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292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289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295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306</v>
      </c>
      <c r="B1329" s="19" t="s">
        <v>307</v>
      </c>
      <c r="C1329" s="11">
        <v>10981911</v>
      </c>
      <c r="D1329" s="11"/>
      <c r="E1329" s="11"/>
    </row>
    <row r="1330" spans="1:5" x14ac:dyDescent="0.25">
      <c r="A1330" s="21" t="s">
        <v>410</v>
      </c>
      <c r="B1330" s="19" t="s">
        <v>408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289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295</v>
      </c>
      <c r="C1332" s="23">
        <v>10081009</v>
      </c>
      <c r="D1332" s="23"/>
      <c r="E1332" s="23"/>
    </row>
    <row r="1333" spans="1:5" x14ac:dyDescent="0.25">
      <c r="A1333" s="16" t="s">
        <v>523</v>
      </c>
      <c r="B1333" s="17" t="s">
        <v>524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306</v>
      </c>
      <c r="B1335" s="19" t="s">
        <v>307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288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289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293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398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295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588</v>
      </c>
      <c r="B1341" s="15" t="s">
        <v>589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523</v>
      </c>
      <c r="B1342" s="17" t="s">
        <v>524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357</v>
      </c>
      <c r="B1344" s="19" t="s">
        <v>358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288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292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289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357</v>
      </c>
      <c r="B1349" s="19" t="s">
        <v>358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288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292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289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590</v>
      </c>
      <c r="B1353" s="19" t="s">
        <v>591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357</v>
      </c>
      <c r="B1354" s="19" t="s">
        <v>358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288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294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357</v>
      </c>
      <c r="B1358" s="19" t="s">
        <v>358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288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289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295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357</v>
      </c>
      <c r="B1363" s="19" t="s">
        <v>358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288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292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357</v>
      </c>
      <c r="B1367" s="19" t="s">
        <v>358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292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289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293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301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294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398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295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352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292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289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294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398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295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580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292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289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295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357</v>
      </c>
      <c r="B1387" s="19" t="s">
        <v>358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292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289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293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294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317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398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295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296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582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289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293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295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292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289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293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295</v>
      </c>
      <c r="C1406" s="23">
        <v>12015</v>
      </c>
      <c r="D1406" s="23">
        <v>2000</v>
      </c>
      <c r="E1406" s="23"/>
    </row>
    <row r="1407" spans="1:5" x14ac:dyDescent="0.25">
      <c r="A1407" s="21" t="s">
        <v>352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292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289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293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301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294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398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295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580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292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289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293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294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398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295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583</v>
      </c>
      <c r="B1422" s="19" t="s">
        <v>584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289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295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357</v>
      </c>
      <c r="B1426" s="19" t="s">
        <v>358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288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289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293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294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295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296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357</v>
      </c>
      <c r="B1434" s="19" t="s">
        <v>358</v>
      </c>
      <c r="C1434" s="11">
        <v>39669099</v>
      </c>
      <c r="D1434" s="11">
        <v>4118663</v>
      </c>
      <c r="E1434" s="11"/>
    </row>
    <row r="1435" spans="1:5" x14ac:dyDescent="0.25">
      <c r="A1435" s="21" t="s">
        <v>349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292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289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301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295</v>
      </c>
      <c r="C1439" s="23">
        <v>4466727</v>
      </c>
      <c r="D1439" s="23">
        <v>499208</v>
      </c>
      <c r="E1439" s="23"/>
    </row>
    <row r="1440" spans="1:5" x14ac:dyDescent="0.25">
      <c r="A1440" s="21" t="s">
        <v>442</v>
      </c>
      <c r="B1440" s="19" t="s">
        <v>443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292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289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324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301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295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357</v>
      </c>
      <c r="B1447" s="19" t="s">
        <v>358</v>
      </c>
      <c r="C1447" s="11">
        <v>340838</v>
      </c>
      <c r="D1447" s="11">
        <v>56177</v>
      </c>
      <c r="E1447" s="11"/>
    </row>
    <row r="1448" spans="1:5" x14ac:dyDescent="0.25">
      <c r="A1448" s="21" t="s">
        <v>288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289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295</v>
      </c>
      <c r="C1450" s="23">
        <v>13272</v>
      </c>
      <c r="D1450" s="23">
        <v>13272</v>
      </c>
      <c r="E1450" s="23"/>
    </row>
    <row r="1451" spans="1:5" x14ac:dyDescent="0.25">
      <c r="A1451" s="21" t="s">
        <v>407</v>
      </c>
      <c r="B1451" s="19" t="s">
        <v>408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289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295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357</v>
      </c>
      <c r="B1455" s="19" t="s">
        <v>358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400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289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295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357</v>
      </c>
      <c r="B1460" s="19" t="s">
        <v>358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400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292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289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357</v>
      </c>
      <c r="B1465" s="19" t="s">
        <v>358</v>
      </c>
      <c r="C1465" s="11">
        <v>226860</v>
      </c>
      <c r="D1465" s="11"/>
      <c r="E1465" s="11"/>
    </row>
    <row r="1466" spans="1:5" x14ac:dyDescent="0.25">
      <c r="A1466" s="21" t="s">
        <v>288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289</v>
      </c>
      <c r="C1467" s="23">
        <v>2658</v>
      </c>
      <c r="D1467" s="23"/>
      <c r="E1467" s="23"/>
    </row>
    <row r="1468" spans="1:5" x14ac:dyDescent="0.25">
      <c r="A1468" s="21" t="s">
        <v>410</v>
      </c>
      <c r="B1468" s="19" t="s">
        <v>408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289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295</v>
      </c>
      <c r="C1470" s="23">
        <v>210523</v>
      </c>
      <c r="D1470" s="23"/>
      <c r="E1470" s="23"/>
    </row>
    <row r="1471" spans="1:5" x14ac:dyDescent="0.25">
      <c r="A1471" s="14" t="s">
        <v>592</v>
      </c>
      <c r="B1471" s="15" t="s">
        <v>593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523</v>
      </c>
      <c r="B1472" s="17" t="s">
        <v>524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594</v>
      </c>
      <c r="B1473" s="19" t="s">
        <v>595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357</v>
      </c>
      <c r="B1474" s="19" t="s">
        <v>358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288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292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289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293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295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289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295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289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293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292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289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352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289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596</v>
      </c>
      <c r="B1491" s="19" t="s">
        <v>597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357</v>
      </c>
      <c r="B1492" s="19" t="s">
        <v>358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289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293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295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598</v>
      </c>
      <c r="B1497" s="15" t="s">
        <v>599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523</v>
      </c>
      <c r="B1498" s="17" t="s">
        <v>524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600</v>
      </c>
      <c r="B1499" s="19" t="s">
        <v>601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314</v>
      </c>
      <c r="B1500" s="19" t="s">
        <v>315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288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292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289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293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294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317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295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296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602</v>
      </c>
      <c r="B1509" s="19" t="s">
        <v>603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314</v>
      </c>
      <c r="B1510" s="19" t="s">
        <v>315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288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289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604</v>
      </c>
      <c r="B1513" s="19" t="s">
        <v>605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314</v>
      </c>
      <c r="B1514" s="19" t="s">
        <v>315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292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289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581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289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294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398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295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352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289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295</v>
      </c>
      <c r="C1526" s="23">
        <v>7440</v>
      </c>
      <c r="D1526" s="23"/>
      <c r="E1526" s="23"/>
    </row>
    <row r="1527" spans="1:5" x14ac:dyDescent="0.25">
      <c r="A1527" s="18" t="s">
        <v>606</v>
      </c>
      <c r="B1527" s="19" t="s">
        <v>607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314</v>
      </c>
      <c r="B1528" s="19" t="s">
        <v>315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295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608</v>
      </c>
      <c r="B1531" s="15" t="s">
        <v>609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568</v>
      </c>
      <c r="B1532" s="17" t="s">
        <v>569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610</v>
      </c>
      <c r="B1533" s="19" t="s">
        <v>611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612</v>
      </c>
      <c r="B1534" s="19" t="s">
        <v>613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288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292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289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293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294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289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292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289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295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352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289</v>
      </c>
      <c r="C1547" s="23">
        <v>6636</v>
      </c>
      <c r="D1547" s="23"/>
      <c r="E1547" s="23"/>
    </row>
    <row r="1548" spans="1:5" x14ac:dyDescent="0.25">
      <c r="A1548" s="18" t="s">
        <v>614</v>
      </c>
      <c r="B1548" s="19" t="s">
        <v>615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612</v>
      </c>
      <c r="B1549" s="19" t="s">
        <v>613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288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289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616</v>
      </c>
      <c r="B1552" s="19" t="s">
        <v>617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618</v>
      </c>
      <c r="B1553" s="19" t="s">
        <v>619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288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289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620</v>
      </c>
      <c r="B1556" s="19" t="s">
        <v>621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612</v>
      </c>
      <c r="B1557" s="19" t="s">
        <v>613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622</v>
      </c>
      <c r="B1558" s="19" t="s">
        <v>623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292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289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293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624</v>
      </c>
      <c r="B1562" s="19" t="s">
        <v>625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612</v>
      </c>
      <c r="B1563" s="19" t="s">
        <v>613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288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289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626</v>
      </c>
      <c r="B1566" s="19" t="s">
        <v>627</v>
      </c>
      <c r="C1566" s="11">
        <v>13009</v>
      </c>
      <c r="D1566" s="11">
        <v>10155</v>
      </c>
      <c r="E1566" s="11"/>
    </row>
    <row r="1567" spans="1:5" x14ac:dyDescent="0.25">
      <c r="A1567" s="20" t="s">
        <v>612</v>
      </c>
      <c r="B1567" s="19" t="s">
        <v>613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289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293</v>
      </c>
      <c r="C1570" s="23">
        <v>133</v>
      </c>
      <c r="D1570" s="23">
        <v>133</v>
      </c>
      <c r="E1570" s="23"/>
    </row>
    <row r="1571" spans="1:5" x14ac:dyDescent="0.25">
      <c r="A1571" s="21" t="s">
        <v>622</v>
      </c>
      <c r="B1571" s="19" t="s">
        <v>623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289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293</v>
      </c>
      <c r="C1573" s="23">
        <v>133</v>
      </c>
      <c r="D1573" s="23">
        <v>133</v>
      </c>
      <c r="E1573" s="23"/>
    </row>
    <row r="1574" spans="1:5" x14ac:dyDescent="0.25">
      <c r="A1574" s="18" t="s">
        <v>628</v>
      </c>
      <c r="B1574" s="19" t="s">
        <v>629</v>
      </c>
      <c r="C1574" s="11">
        <v>2639078</v>
      </c>
      <c r="D1574" s="11">
        <v>143572</v>
      </c>
      <c r="E1574" s="11"/>
    </row>
    <row r="1575" spans="1:5" x14ac:dyDescent="0.25">
      <c r="A1575" s="20" t="s">
        <v>612</v>
      </c>
      <c r="B1575" s="19" t="s">
        <v>613</v>
      </c>
      <c r="C1575" s="11">
        <v>2639078</v>
      </c>
      <c r="D1575" s="11">
        <v>143572</v>
      </c>
      <c r="E1575" s="11"/>
    </row>
    <row r="1576" spans="1:5" x14ac:dyDescent="0.25">
      <c r="A1576" s="21" t="s">
        <v>349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292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289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295</v>
      </c>
      <c r="C1579" s="23">
        <v>369222</v>
      </c>
      <c r="D1579" s="23"/>
      <c r="E1579" s="23"/>
    </row>
    <row r="1580" spans="1:5" x14ac:dyDescent="0.25">
      <c r="A1580" s="21" t="s">
        <v>630</v>
      </c>
      <c r="B1580" s="19" t="s">
        <v>631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292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289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301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295</v>
      </c>
      <c r="C1584" s="23">
        <v>1706180</v>
      </c>
      <c r="D1584" s="23"/>
      <c r="E1584" s="23"/>
    </row>
    <row r="1585" spans="1:5" x14ac:dyDescent="0.25">
      <c r="A1585" s="18" t="s">
        <v>632</v>
      </c>
      <c r="B1585" s="19" t="s">
        <v>633</v>
      </c>
      <c r="C1585" s="11">
        <v>160641</v>
      </c>
      <c r="D1585" s="11">
        <v>5857</v>
      </c>
      <c r="E1585" s="11"/>
    </row>
    <row r="1586" spans="1:5" x14ac:dyDescent="0.25">
      <c r="A1586" s="20" t="s">
        <v>612</v>
      </c>
      <c r="B1586" s="19" t="s">
        <v>613</v>
      </c>
      <c r="C1586" s="11">
        <v>160641</v>
      </c>
      <c r="D1586" s="11">
        <v>5857</v>
      </c>
      <c r="E1586" s="11"/>
    </row>
    <row r="1587" spans="1:5" x14ac:dyDescent="0.25">
      <c r="A1587" s="21" t="s">
        <v>349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292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292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289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301</v>
      </c>
      <c r="C1592" s="23">
        <v>99542</v>
      </c>
      <c r="D1592" s="23"/>
      <c r="E1592" s="23"/>
    </row>
    <row r="1593" spans="1:5" x14ac:dyDescent="0.25">
      <c r="A1593" s="18" t="s">
        <v>634</v>
      </c>
      <c r="B1593" s="19" t="s">
        <v>635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612</v>
      </c>
      <c r="B1594" s="19" t="s">
        <v>613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288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398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295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636</v>
      </c>
      <c r="B1598" s="19" t="s">
        <v>637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612</v>
      </c>
      <c r="B1599" s="19" t="s">
        <v>613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288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398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295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638</v>
      </c>
      <c r="B1603" s="19" t="s">
        <v>639</v>
      </c>
      <c r="C1603" s="11">
        <v>35720280</v>
      </c>
      <c r="D1603" s="11"/>
      <c r="E1603" s="11"/>
    </row>
    <row r="1604" spans="1:5" x14ac:dyDescent="0.25">
      <c r="A1604" s="20" t="s">
        <v>286</v>
      </c>
      <c r="B1604" s="19" t="s">
        <v>287</v>
      </c>
      <c r="C1604" s="11">
        <v>35720280</v>
      </c>
      <c r="D1604" s="11"/>
      <c r="E1604" s="11"/>
    </row>
    <row r="1605" spans="1:5" x14ac:dyDescent="0.25">
      <c r="A1605" s="21" t="s">
        <v>349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292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295</v>
      </c>
      <c r="C1607" s="23">
        <v>5300066</v>
      </c>
      <c r="D1607" s="23"/>
      <c r="E1607" s="23"/>
    </row>
    <row r="1608" spans="1:5" x14ac:dyDescent="0.25">
      <c r="A1608" s="21" t="s">
        <v>442</v>
      </c>
      <c r="B1608" s="19" t="s">
        <v>443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292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289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301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295</v>
      </c>
      <c r="C1612" s="23">
        <v>28423167</v>
      </c>
      <c r="D1612" s="23"/>
      <c r="E1612" s="23"/>
    </row>
    <row r="1613" spans="1:5" x14ac:dyDescent="0.25">
      <c r="A1613" s="18" t="s">
        <v>640</v>
      </c>
      <c r="B1613" s="19" t="s">
        <v>412</v>
      </c>
      <c r="C1613" s="11">
        <v>21626293</v>
      </c>
      <c r="D1613" s="11"/>
      <c r="E1613" s="11"/>
    </row>
    <row r="1614" spans="1:5" x14ac:dyDescent="0.25">
      <c r="A1614" s="20" t="s">
        <v>286</v>
      </c>
      <c r="B1614" s="19" t="s">
        <v>287</v>
      </c>
      <c r="C1614" s="11">
        <v>21626293</v>
      </c>
      <c r="D1614" s="11"/>
      <c r="E1614" s="11"/>
    </row>
    <row r="1615" spans="1:5" x14ac:dyDescent="0.25">
      <c r="A1615" s="21" t="s">
        <v>349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292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289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398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295</v>
      </c>
      <c r="C1619" s="23">
        <v>303248</v>
      </c>
      <c r="D1619" s="23"/>
      <c r="E1619" s="23"/>
    </row>
    <row r="1620" spans="1:5" x14ac:dyDescent="0.25">
      <c r="A1620" s="21" t="s">
        <v>405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292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289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301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317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398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295</v>
      </c>
      <c r="C1626" s="23">
        <v>4764073</v>
      </c>
      <c r="D1626" s="23"/>
      <c r="E1626" s="23"/>
    </row>
    <row r="1627" spans="1:5" x14ac:dyDescent="0.25">
      <c r="A1627" s="18" t="s">
        <v>641</v>
      </c>
      <c r="B1627" s="19" t="s">
        <v>642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612</v>
      </c>
      <c r="B1628" s="19" t="s">
        <v>613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400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292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289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317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398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295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643</v>
      </c>
      <c r="B1635" s="19" t="s">
        <v>644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612</v>
      </c>
      <c r="B1636" s="19" t="s">
        <v>613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292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289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301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317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398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295</v>
      </c>
      <c r="C1643" s="23">
        <v>130370</v>
      </c>
      <c r="D1643" s="23">
        <v>73134</v>
      </c>
      <c r="E1643" s="23"/>
    </row>
    <row r="1644" spans="1:5" x14ac:dyDescent="0.25">
      <c r="A1644" s="21" t="s">
        <v>400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292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289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301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317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398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295</v>
      </c>
      <c r="C1650" s="23">
        <v>183330</v>
      </c>
      <c r="D1650" s="23">
        <v>17751</v>
      </c>
      <c r="E1650" s="23"/>
    </row>
    <row r="1651" spans="1:5" x14ac:dyDescent="0.25">
      <c r="A1651" s="14" t="s">
        <v>645</v>
      </c>
      <c r="B1651" s="15" t="s">
        <v>646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523</v>
      </c>
      <c r="B1652" s="17" t="s">
        <v>524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647</v>
      </c>
      <c r="B1653" s="19" t="s">
        <v>648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357</v>
      </c>
      <c r="B1654" s="19" t="s">
        <v>358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288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292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289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649</v>
      </c>
      <c r="B1658" s="19" t="s">
        <v>650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357</v>
      </c>
      <c r="B1659" s="19" t="s">
        <v>358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292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289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293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294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295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289</v>
      </c>
      <c r="C1667" s="23">
        <v>19900</v>
      </c>
      <c r="D1667" s="23"/>
      <c r="E1667" s="23"/>
    </row>
    <row r="1668" spans="1:5" x14ac:dyDescent="0.25">
      <c r="A1668" s="21" t="s">
        <v>583</v>
      </c>
      <c r="B1668" s="19" t="s">
        <v>584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295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651</v>
      </c>
      <c r="B1670" s="15" t="s">
        <v>652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568</v>
      </c>
      <c r="B1671" s="17" t="s">
        <v>569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653</v>
      </c>
      <c r="B1672" s="19" t="s">
        <v>654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612</v>
      </c>
      <c r="B1673" s="19" t="s">
        <v>613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288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292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289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293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294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655</v>
      </c>
      <c r="B1679" s="19" t="s">
        <v>656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612</v>
      </c>
      <c r="B1680" s="19" t="s">
        <v>613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292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289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293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294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295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296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292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289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292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289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293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301</v>
      </c>
      <c r="C1695" s="23">
        <v>308560</v>
      </c>
      <c r="D1695" s="23"/>
      <c r="E1695" s="23"/>
    </row>
    <row r="1696" spans="1:5" x14ac:dyDescent="0.25">
      <c r="A1696" s="21" t="s">
        <v>352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292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289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293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583</v>
      </c>
      <c r="B1700" s="19" t="s">
        <v>584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296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657</v>
      </c>
      <c r="B1702" s="19" t="s">
        <v>658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612</v>
      </c>
      <c r="B1703" s="19" t="s">
        <v>613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288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398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295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296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659</v>
      </c>
      <c r="B1708" s="19" t="s">
        <v>660</v>
      </c>
      <c r="C1708" s="11">
        <v>2615062</v>
      </c>
      <c r="D1708" s="11"/>
      <c r="E1708" s="11"/>
    </row>
    <row r="1709" spans="1:5" x14ac:dyDescent="0.25">
      <c r="A1709" s="20" t="s">
        <v>612</v>
      </c>
      <c r="B1709" s="19" t="s">
        <v>613</v>
      </c>
      <c r="C1709" s="11">
        <v>2615062</v>
      </c>
      <c r="D1709" s="11"/>
      <c r="E1709" s="11"/>
    </row>
    <row r="1710" spans="1:5" x14ac:dyDescent="0.25">
      <c r="A1710" s="21" t="s">
        <v>349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292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289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295</v>
      </c>
      <c r="C1713" s="23">
        <v>239608</v>
      </c>
      <c r="D1713" s="23"/>
      <c r="E1713" s="23"/>
    </row>
    <row r="1714" spans="1:5" x14ac:dyDescent="0.25">
      <c r="A1714" s="21" t="s">
        <v>442</v>
      </c>
      <c r="B1714" s="19" t="s">
        <v>443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292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289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295</v>
      </c>
      <c r="C1717" s="23">
        <v>1357772</v>
      </c>
      <c r="D1717" s="23"/>
      <c r="E1717" s="23"/>
    </row>
    <row r="1718" spans="1:5" x14ac:dyDescent="0.25">
      <c r="A1718" s="18" t="s">
        <v>661</v>
      </c>
      <c r="B1718" s="19" t="s">
        <v>662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612</v>
      </c>
      <c r="B1719" s="19" t="s">
        <v>613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400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292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289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295</v>
      </c>
      <c r="C1723" s="23">
        <v>95893</v>
      </c>
      <c r="D1723" s="23"/>
      <c r="E1723" s="23"/>
    </row>
    <row r="1724" spans="1:5" x14ac:dyDescent="0.25">
      <c r="A1724" s="14" t="s">
        <v>663</v>
      </c>
      <c r="B1724" s="15" t="s">
        <v>664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282</v>
      </c>
      <c r="B1725" s="17" t="s">
        <v>283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665</v>
      </c>
      <c r="B1726" s="19" t="s">
        <v>666</v>
      </c>
      <c r="C1726" s="11">
        <v>89267</v>
      </c>
      <c r="D1726" s="11"/>
      <c r="E1726" s="11"/>
    </row>
    <row r="1727" spans="1:5" x14ac:dyDescent="0.25">
      <c r="A1727" s="20" t="s">
        <v>286</v>
      </c>
      <c r="B1727" s="19" t="s">
        <v>287</v>
      </c>
      <c r="C1727" s="11">
        <v>89267</v>
      </c>
      <c r="D1727" s="11"/>
      <c r="E1727" s="11"/>
    </row>
    <row r="1728" spans="1:5" x14ac:dyDescent="0.25">
      <c r="A1728" s="21" t="s">
        <v>349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292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289</v>
      </c>
      <c r="C1730" s="23">
        <v>6612</v>
      </c>
      <c r="D1730" s="23"/>
      <c r="E1730" s="23"/>
    </row>
    <row r="1731" spans="1:5" x14ac:dyDescent="0.25">
      <c r="A1731" s="21" t="s">
        <v>630</v>
      </c>
      <c r="B1731" s="19" t="s">
        <v>631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292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289</v>
      </c>
      <c r="C1733" s="23">
        <v>37493</v>
      </c>
      <c r="D1733" s="23"/>
      <c r="E1733" s="23"/>
    </row>
    <row r="1734" spans="1:5" x14ac:dyDescent="0.25">
      <c r="A1734" s="18" t="s">
        <v>667</v>
      </c>
      <c r="B1734" s="19" t="s">
        <v>668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286</v>
      </c>
      <c r="B1735" s="19" t="s">
        <v>287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288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301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669</v>
      </c>
      <c r="B1738" s="19" t="s">
        <v>348</v>
      </c>
      <c r="C1738" s="11">
        <v>70065</v>
      </c>
      <c r="D1738" s="11"/>
      <c r="E1738" s="11"/>
    </row>
    <row r="1739" spans="1:5" x14ac:dyDescent="0.25">
      <c r="A1739" s="20" t="s">
        <v>286</v>
      </c>
      <c r="B1739" s="19" t="s">
        <v>287</v>
      </c>
      <c r="C1739" s="11">
        <v>70065</v>
      </c>
      <c r="D1739" s="11"/>
      <c r="E1739" s="11"/>
    </row>
    <row r="1740" spans="1:5" x14ac:dyDescent="0.25">
      <c r="A1740" s="21" t="s">
        <v>352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292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289</v>
      </c>
      <c r="C1742" s="23">
        <v>53755</v>
      </c>
      <c r="D1742" s="23"/>
      <c r="E1742" s="23"/>
    </row>
    <row r="1743" spans="1:5" x14ac:dyDescent="0.25">
      <c r="A1743" s="18" t="s">
        <v>670</v>
      </c>
      <c r="B1743" s="19" t="s">
        <v>671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286</v>
      </c>
      <c r="B1744" s="19" t="s">
        <v>287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288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292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289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293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398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295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672</v>
      </c>
      <c r="B1751" s="19" t="s">
        <v>673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286</v>
      </c>
      <c r="B1752" s="19" t="s">
        <v>287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288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301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674</v>
      </c>
      <c r="B1755" s="19" t="s">
        <v>675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286</v>
      </c>
      <c r="B1756" s="19" t="s">
        <v>287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288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289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301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295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580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289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676</v>
      </c>
      <c r="B1763" s="19" t="s">
        <v>677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286</v>
      </c>
      <c r="B1764" s="19" t="s">
        <v>287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288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289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678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286</v>
      </c>
      <c r="B1768" s="19" t="s">
        <v>287</v>
      </c>
      <c r="C1768" s="11">
        <v>174700</v>
      </c>
      <c r="D1768" s="11"/>
      <c r="E1768" s="11"/>
    </row>
    <row r="1769" spans="1:5" x14ac:dyDescent="0.25">
      <c r="A1769" s="21" t="s">
        <v>349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292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289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295</v>
      </c>
      <c r="C1772" s="23">
        <v>2790</v>
      </c>
      <c r="D1772" s="23"/>
      <c r="E1772" s="23"/>
    </row>
    <row r="1773" spans="1:5" x14ac:dyDescent="0.25">
      <c r="A1773" s="21" t="s">
        <v>405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292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289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295</v>
      </c>
      <c r="C1776" s="23">
        <v>15810</v>
      </c>
      <c r="D1776" s="23"/>
      <c r="E1776" s="23"/>
    </row>
    <row r="1777" spans="1:5" x14ac:dyDescent="0.25">
      <c r="A1777" s="14" t="s">
        <v>679</v>
      </c>
      <c r="B1777" s="15" t="s">
        <v>680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481</v>
      </c>
      <c r="B1778" s="17" t="s">
        <v>482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681</v>
      </c>
      <c r="B1779" s="19" t="s">
        <v>682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306</v>
      </c>
      <c r="B1780" s="19" t="s">
        <v>307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288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292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289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293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295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292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289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295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289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289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683</v>
      </c>
      <c r="B1794" s="19" t="s">
        <v>684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306</v>
      </c>
      <c r="B1795" s="19" t="s">
        <v>307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288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289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685</v>
      </c>
      <c r="B1798" s="19" t="s">
        <v>686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306</v>
      </c>
      <c r="B1799" s="19" t="s">
        <v>307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288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289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687</v>
      </c>
      <c r="B1802" s="19" t="s">
        <v>688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306</v>
      </c>
      <c r="B1803" s="19" t="s">
        <v>307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288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289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689</v>
      </c>
      <c r="B1806" s="19" t="s">
        <v>690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306</v>
      </c>
      <c r="B1807" s="19" t="s">
        <v>307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288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289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691</v>
      </c>
      <c r="B1810" s="19" t="s">
        <v>692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306</v>
      </c>
      <c r="B1811" s="19" t="s">
        <v>307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288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289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693</v>
      </c>
      <c r="B1814" s="19" t="s">
        <v>694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306</v>
      </c>
      <c r="B1815" s="19" t="s">
        <v>307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288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289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695</v>
      </c>
      <c r="B1818" s="19" t="s">
        <v>696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306</v>
      </c>
      <c r="B1819" s="19" t="s">
        <v>307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288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289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697</v>
      </c>
      <c r="B1822" s="19" t="s">
        <v>698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306</v>
      </c>
      <c r="B1823" s="19" t="s">
        <v>307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400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292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289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295</v>
      </c>
      <c r="C1827" s="23">
        <v>9556</v>
      </c>
      <c r="D1827" s="23"/>
      <c r="E1827" s="23"/>
    </row>
    <row r="1828" spans="1:5" x14ac:dyDescent="0.25">
      <c r="A1828" s="18" t="s">
        <v>699</v>
      </c>
      <c r="B1828" s="19" t="s">
        <v>348</v>
      </c>
      <c r="C1828" s="11">
        <v>20837</v>
      </c>
      <c r="D1828" s="11"/>
      <c r="E1828" s="11"/>
    </row>
    <row r="1829" spans="1:5" x14ac:dyDescent="0.25">
      <c r="A1829" s="20" t="s">
        <v>306</v>
      </c>
      <c r="B1829" s="19" t="s">
        <v>307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292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289</v>
      </c>
      <c r="C1832" s="23">
        <v>7697</v>
      </c>
      <c r="D1832" s="23"/>
      <c r="E1832" s="23"/>
    </row>
    <row r="1833" spans="1:5" x14ac:dyDescent="0.25">
      <c r="A1833" s="18" t="s">
        <v>700</v>
      </c>
      <c r="B1833" s="19" t="s">
        <v>701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306</v>
      </c>
      <c r="B1834" s="19" t="s">
        <v>307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288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289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398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295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702</v>
      </c>
      <c r="B1839" s="19" t="s">
        <v>703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306</v>
      </c>
      <c r="B1840" s="19" t="s">
        <v>307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288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289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295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704</v>
      </c>
      <c r="B1844" s="19" t="s">
        <v>705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306</v>
      </c>
      <c r="B1845" s="19" t="s">
        <v>307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349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292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289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398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295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405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292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289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398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295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706</v>
      </c>
      <c r="B1856" s="15" t="s">
        <v>707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282</v>
      </c>
      <c r="B1857" s="17" t="s">
        <v>283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708</v>
      </c>
      <c r="B1858" s="19" t="s">
        <v>709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286</v>
      </c>
      <c r="B1859" s="19" t="s">
        <v>287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288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292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289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293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294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317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398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295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710</v>
      </c>
      <c r="B1868" s="19" t="s">
        <v>711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286</v>
      </c>
      <c r="B1869" s="19" t="s">
        <v>287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288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289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301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289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712</v>
      </c>
      <c r="B1875" s="19" t="s">
        <v>713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286</v>
      </c>
      <c r="B1876" s="19" t="s">
        <v>287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288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289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301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295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289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301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714</v>
      </c>
      <c r="B1884" s="19" t="s">
        <v>715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286</v>
      </c>
      <c r="B1885" s="19" t="s">
        <v>287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288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289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301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716</v>
      </c>
      <c r="B1889" s="19" t="s">
        <v>717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286</v>
      </c>
      <c r="B1890" s="19" t="s">
        <v>287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288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289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301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718</v>
      </c>
      <c r="B1894" s="19" t="s">
        <v>719</v>
      </c>
      <c r="C1894" s="11">
        <v>126493</v>
      </c>
      <c r="D1894" s="11"/>
      <c r="E1894" s="11"/>
    </row>
    <row r="1895" spans="1:5" x14ac:dyDescent="0.25">
      <c r="A1895" s="20" t="s">
        <v>286</v>
      </c>
      <c r="B1895" s="19" t="s">
        <v>287</v>
      </c>
      <c r="C1895" s="11">
        <v>126493</v>
      </c>
      <c r="D1895" s="11"/>
      <c r="E1895" s="11"/>
    </row>
    <row r="1896" spans="1:5" x14ac:dyDescent="0.25">
      <c r="A1896" s="21" t="s">
        <v>349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292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289</v>
      </c>
      <c r="C1898" s="23">
        <v>15583</v>
      </c>
      <c r="D1898" s="23"/>
      <c r="E1898" s="23"/>
    </row>
    <row r="1899" spans="1:5" x14ac:dyDescent="0.25">
      <c r="A1899" s="21" t="s">
        <v>405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292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289</v>
      </c>
      <c r="C1901" s="23">
        <v>88299</v>
      </c>
      <c r="D1901" s="23"/>
      <c r="E1901" s="23"/>
    </row>
    <row r="1902" spans="1:5" x14ac:dyDescent="0.25">
      <c r="A1902" s="18" t="s">
        <v>720</v>
      </c>
      <c r="B1902" s="19" t="s">
        <v>721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286</v>
      </c>
      <c r="B1903" s="19" t="s">
        <v>287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349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289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301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405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289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301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722</v>
      </c>
      <c r="B1910" s="15" t="s">
        <v>723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282</v>
      </c>
      <c r="B1911" s="17" t="s">
        <v>283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724</v>
      </c>
      <c r="B1912" s="19" t="s">
        <v>725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286</v>
      </c>
      <c r="B1913" s="19" t="s">
        <v>287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288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292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289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295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726</v>
      </c>
      <c r="B1918" s="19" t="s">
        <v>727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286</v>
      </c>
      <c r="B1919" s="19" t="s">
        <v>287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292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289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293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352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289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293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728</v>
      </c>
      <c r="B1927" s="19" t="s">
        <v>729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286</v>
      </c>
      <c r="B1928" s="19" t="s">
        <v>287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349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292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289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289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293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730</v>
      </c>
      <c r="B1935" s="19" t="s">
        <v>731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286</v>
      </c>
      <c r="B1936" s="19" t="s">
        <v>287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349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292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289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289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293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324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301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295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732</v>
      </c>
      <c r="B1946" s="19" t="s">
        <v>733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286</v>
      </c>
      <c r="B1947" s="19" t="s">
        <v>287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288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289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294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734</v>
      </c>
      <c r="B1951" s="19" t="s">
        <v>735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286</v>
      </c>
      <c r="B1952" s="19" t="s">
        <v>287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288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289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293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295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736</v>
      </c>
      <c r="B1957" s="19" t="s">
        <v>737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286</v>
      </c>
      <c r="B1958" s="19" t="s">
        <v>287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349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292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289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295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292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289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293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294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398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295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738</v>
      </c>
      <c r="B1970" s="19" t="s">
        <v>739</v>
      </c>
      <c r="C1970" s="11">
        <v>3800551</v>
      </c>
      <c r="D1970" s="11">
        <v>239475</v>
      </c>
      <c r="E1970" s="11"/>
    </row>
    <row r="1971" spans="1:5" x14ac:dyDescent="0.25">
      <c r="A1971" s="20" t="s">
        <v>286</v>
      </c>
      <c r="B1971" s="19" t="s">
        <v>287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324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301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317</v>
      </c>
      <c r="C1975" s="23">
        <v>300000</v>
      </c>
      <c r="D1975" s="23"/>
      <c r="E1975" s="23"/>
    </row>
    <row r="1976" spans="1:5" x14ac:dyDescent="0.25">
      <c r="A1976" s="18" t="s">
        <v>740</v>
      </c>
      <c r="B1976" s="19" t="s">
        <v>741</v>
      </c>
      <c r="C1976" s="11">
        <v>303486</v>
      </c>
      <c r="D1976" s="11"/>
      <c r="E1976" s="11"/>
    </row>
    <row r="1977" spans="1:5" x14ac:dyDescent="0.25">
      <c r="A1977" s="20" t="s">
        <v>286</v>
      </c>
      <c r="B1977" s="19" t="s">
        <v>287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301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317</v>
      </c>
      <c r="C1980" s="23">
        <v>300000</v>
      </c>
      <c r="D1980" s="23"/>
      <c r="E1980" s="23"/>
    </row>
    <row r="1981" spans="1:5" x14ac:dyDescent="0.25">
      <c r="A1981" s="18" t="s">
        <v>742</v>
      </c>
      <c r="B1981" s="19" t="s">
        <v>743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286</v>
      </c>
      <c r="B1982" s="19" t="s">
        <v>287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288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289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295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744</v>
      </c>
      <c r="B1986" s="19" t="s">
        <v>745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286</v>
      </c>
      <c r="B1987" s="19" t="s">
        <v>287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349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292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289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295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292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289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295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352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289</v>
      </c>
      <c r="C1997" s="23">
        <v>3319</v>
      </c>
      <c r="D1997" s="23"/>
      <c r="E1997" s="23"/>
    </row>
    <row r="1998" spans="1:5" x14ac:dyDescent="0.25">
      <c r="A1998" s="18" t="s">
        <v>746</v>
      </c>
      <c r="B1998" s="19" t="s">
        <v>747</v>
      </c>
      <c r="C1998" s="11">
        <v>45700</v>
      </c>
      <c r="D1998" s="11">
        <v>12700</v>
      </c>
      <c r="E1998" s="11"/>
    </row>
    <row r="1999" spans="1:5" x14ac:dyDescent="0.25">
      <c r="A1999" s="20" t="s">
        <v>286</v>
      </c>
      <c r="B1999" s="19" t="s">
        <v>287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317</v>
      </c>
      <c r="C2001" s="23">
        <v>45700</v>
      </c>
      <c r="D2001" s="23">
        <v>12700</v>
      </c>
      <c r="E2001" s="23"/>
    </row>
    <row r="2002" spans="1:5" x14ac:dyDescent="0.25">
      <c r="A2002" s="18" t="s">
        <v>748</v>
      </c>
      <c r="B2002" s="19" t="s">
        <v>749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286</v>
      </c>
      <c r="B2003" s="19" t="s">
        <v>287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292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289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295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750</v>
      </c>
      <c r="B2008" s="19" t="s">
        <v>751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286</v>
      </c>
      <c r="B2009" s="19" t="s">
        <v>287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349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292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289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295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752</v>
      </c>
      <c r="B2014" s="19" t="s">
        <v>753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286</v>
      </c>
      <c r="B2015" s="19" t="s">
        <v>287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289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324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301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294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317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754</v>
      </c>
      <c r="B2022" s="19" t="s">
        <v>755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286</v>
      </c>
      <c r="B2023" s="19" t="s">
        <v>287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289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324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301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317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756</v>
      </c>
      <c r="B2029" s="19" t="s">
        <v>757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286</v>
      </c>
      <c r="B2030" s="19" t="s">
        <v>287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289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324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301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294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317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758</v>
      </c>
      <c r="B2037" s="19" t="s">
        <v>759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286</v>
      </c>
      <c r="B2038" s="19" t="s">
        <v>287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349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292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289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293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760</v>
      </c>
      <c r="B2044" s="19" t="s">
        <v>761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286</v>
      </c>
      <c r="B2045" s="19" t="s">
        <v>287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349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292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289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293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762</v>
      </c>
      <c r="B2051" s="19" t="s">
        <v>763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286</v>
      </c>
      <c r="B2052" s="19" t="s">
        <v>287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349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292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292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289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293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295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764</v>
      </c>
      <c r="B2060" s="19" t="s">
        <v>765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286</v>
      </c>
      <c r="B2061" s="19" t="s">
        <v>287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324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301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317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766</v>
      </c>
      <c r="B2066" s="15" t="s">
        <v>767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282</v>
      </c>
      <c r="B2067" s="17" t="s">
        <v>283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768</v>
      </c>
      <c r="B2068" s="19" t="s">
        <v>769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403</v>
      </c>
      <c r="B2069" s="19" t="s">
        <v>404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288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292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289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293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294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295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286</v>
      </c>
      <c r="B2076" s="19" t="s">
        <v>287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289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770</v>
      </c>
      <c r="B2079" s="19" t="s">
        <v>771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286</v>
      </c>
      <c r="B2080" s="19" t="s">
        <v>287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288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289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772</v>
      </c>
      <c r="B2083" s="19" t="s">
        <v>773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286</v>
      </c>
      <c r="B2084" s="19" t="s">
        <v>287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288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289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774</v>
      </c>
      <c r="B2087" s="19" t="s">
        <v>775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286</v>
      </c>
      <c r="B2088" s="19" t="s">
        <v>287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288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289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776</v>
      </c>
      <c r="B2091" s="19" t="s">
        <v>777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286</v>
      </c>
      <c r="B2092" s="19" t="s">
        <v>287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288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289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301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778</v>
      </c>
      <c r="B2096" s="19" t="s">
        <v>468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286</v>
      </c>
      <c r="B2097" s="19" t="s">
        <v>287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288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289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301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779</v>
      </c>
      <c r="B2101" s="19" t="s">
        <v>780</v>
      </c>
      <c r="C2101" s="11">
        <v>17918</v>
      </c>
      <c r="D2101" s="11"/>
      <c r="E2101" s="11"/>
    </row>
    <row r="2102" spans="1:5" x14ac:dyDescent="0.25">
      <c r="A2102" s="20" t="s">
        <v>286</v>
      </c>
      <c r="B2102" s="19" t="s">
        <v>287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289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293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295</v>
      </c>
      <c r="C2106" s="23">
        <v>929</v>
      </c>
      <c r="D2106" s="23"/>
      <c r="E2106" s="23"/>
    </row>
    <row r="2107" spans="1:5" x14ac:dyDescent="0.25">
      <c r="A2107" s="18" t="s">
        <v>781</v>
      </c>
      <c r="B2107" s="19" t="s">
        <v>348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286</v>
      </c>
      <c r="B2108" s="19" t="s">
        <v>287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349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289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292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289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295</v>
      </c>
      <c r="C2114" s="23">
        <v>995</v>
      </c>
      <c r="D2114" s="23">
        <v>664</v>
      </c>
      <c r="E2114" s="23"/>
    </row>
    <row r="2115" spans="1:5" x14ac:dyDescent="0.25">
      <c r="A2115" s="21" t="s">
        <v>352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292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289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301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295</v>
      </c>
      <c r="C2119" s="23">
        <v>132</v>
      </c>
      <c r="D2119" s="23"/>
      <c r="E2119" s="23"/>
    </row>
    <row r="2120" spans="1:5" x14ac:dyDescent="0.25">
      <c r="A2120" s="18" t="s">
        <v>782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403</v>
      </c>
      <c r="B2121" s="19" t="s">
        <v>404</v>
      </c>
      <c r="C2121" s="11">
        <v>12444975</v>
      </c>
      <c r="D2121" s="11"/>
      <c r="E2121" s="11"/>
    </row>
    <row r="2122" spans="1:5" x14ac:dyDescent="0.25">
      <c r="A2122" s="21" t="s">
        <v>349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292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289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301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295</v>
      </c>
      <c r="C2126" s="23">
        <v>2170</v>
      </c>
      <c r="D2126" s="23"/>
      <c r="E2126" s="23"/>
    </row>
    <row r="2127" spans="1:5" x14ac:dyDescent="0.25">
      <c r="A2127" s="21" t="s">
        <v>405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292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289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301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295</v>
      </c>
      <c r="C2131" s="23">
        <v>12296</v>
      </c>
      <c r="D2131" s="23"/>
      <c r="E2131" s="23"/>
    </row>
    <row r="2132" spans="1:5" x14ac:dyDescent="0.25">
      <c r="A2132" s="18" t="s">
        <v>783</v>
      </c>
      <c r="B2132" s="19" t="s">
        <v>784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403</v>
      </c>
      <c r="B2133" s="19" t="s">
        <v>404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349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292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289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295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405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292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289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295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785</v>
      </c>
      <c r="B2142" s="19" t="s">
        <v>786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403</v>
      </c>
      <c r="B2143" s="19" t="s">
        <v>404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349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292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289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301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295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405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292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289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301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295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787</v>
      </c>
      <c r="B2154" s="19" t="s">
        <v>788</v>
      </c>
      <c r="C2154" s="11">
        <v>2442101</v>
      </c>
      <c r="D2154" s="11"/>
      <c r="E2154" s="11"/>
    </row>
    <row r="2155" spans="1:5" x14ac:dyDescent="0.25">
      <c r="A2155" s="20" t="s">
        <v>403</v>
      </c>
      <c r="B2155" s="19" t="s">
        <v>404</v>
      </c>
      <c r="C2155" s="11">
        <v>2442101</v>
      </c>
      <c r="D2155" s="11"/>
      <c r="E2155" s="11"/>
    </row>
    <row r="2156" spans="1:5" x14ac:dyDescent="0.25">
      <c r="A2156" s="21" t="s">
        <v>349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292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289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295</v>
      </c>
      <c r="C2159" s="23">
        <v>2389</v>
      </c>
      <c r="D2159" s="23"/>
      <c r="E2159" s="23"/>
    </row>
    <row r="2160" spans="1:5" x14ac:dyDescent="0.25">
      <c r="A2160" s="21" t="s">
        <v>405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292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289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295</v>
      </c>
      <c r="C2163" s="23">
        <v>13541</v>
      </c>
      <c r="D2163" s="23"/>
      <c r="E2163" s="23"/>
    </row>
    <row r="2164" spans="1:5" x14ac:dyDescent="0.25">
      <c r="A2164" s="14" t="s">
        <v>789</v>
      </c>
      <c r="B2164" s="15" t="s">
        <v>790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523</v>
      </c>
      <c r="B2165" s="17" t="s">
        <v>524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791</v>
      </c>
      <c r="B2166" s="19" t="s">
        <v>792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357</v>
      </c>
      <c r="B2167" s="19" t="s">
        <v>358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288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324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301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317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793</v>
      </c>
      <c r="B2172" s="19" t="s">
        <v>794</v>
      </c>
      <c r="C2172" s="11">
        <v>23722</v>
      </c>
      <c r="D2172" s="11"/>
      <c r="E2172" s="11"/>
    </row>
    <row r="2173" spans="1:5" x14ac:dyDescent="0.25">
      <c r="A2173" s="20" t="s">
        <v>357</v>
      </c>
      <c r="B2173" s="19" t="s">
        <v>358</v>
      </c>
      <c r="C2173" s="11">
        <v>23722</v>
      </c>
      <c r="D2173" s="11"/>
      <c r="E2173" s="11"/>
    </row>
    <row r="2174" spans="1:5" x14ac:dyDescent="0.25">
      <c r="A2174" s="21" t="s">
        <v>349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289</v>
      </c>
      <c r="C2175" s="23">
        <v>23722</v>
      </c>
      <c r="D2175" s="23"/>
      <c r="E2175" s="23"/>
    </row>
    <row r="2176" spans="1:5" x14ac:dyDescent="0.25">
      <c r="A2176" s="18" t="s">
        <v>795</v>
      </c>
      <c r="B2176" s="19" t="s">
        <v>796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357</v>
      </c>
      <c r="B2177" s="19" t="s">
        <v>358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288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292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289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293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398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295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289</v>
      </c>
      <c r="C2185" s="23">
        <v>3888</v>
      </c>
      <c r="D2185" s="23"/>
      <c r="E2185" s="23"/>
    </row>
    <row r="2186" spans="1:5" x14ac:dyDescent="0.25">
      <c r="A2186" s="18" t="s">
        <v>797</v>
      </c>
      <c r="B2186" s="19" t="s">
        <v>798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357</v>
      </c>
      <c r="B2187" s="19" t="s">
        <v>358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288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301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317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289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301</v>
      </c>
      <c r="C2193" s="23">
        <v>13272</v>
      </c>
      <c r="D2193" s="23"/>
      <c r="E2193" s="23"/>
    </row>
    <row r="2194" spans="1:5" x14ac:dyDescent="0.25">
      <c r="A2194" s="18" t="s">
        <v>799</v>
      </c>
      <c r="B2194" s="19" t="s">
        <v>800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357</v>
      </c>
      <c r="B2195" s="19" t="s">
        <v>358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400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317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801</v>
      </c>
      <c r="B2198" s="19" t="s">
        <v>802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357</v>
      </c>
      <c r="B2199" s="19" t="s">
        <v>358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349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292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289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317</v>
      </c>
      <c r="C2203" s="23"/>
      <c r="D2203" s="23">
        <v>226292</v>
      </c>
      <c r="E2203" s="23">
        <v>226292</v>
      </c>
    </row>
    <row r="2204" spans="1:5" x14ac:dyDescent="0.25">
      <c r="A2204" s="18" t="s">
        <v>803</v>
      </c>
      <c r="B2204" s="19" t="s">
        <v>804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357</v>
      </c>
      <c r="B2205" s="19" t="s">
        <v>358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288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324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301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317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805</v>
      </c>
      <c r="B2210" s="19" t="s">
        <v>806</v>
      </c>
      <c r="C2210" s="11">
        <v>681713</v>
      </c>
      <c r="D2210" s="11">
        <v>437158</v>
      </c>
      <c r="E2210" s="11"/>
    </row>
    <row r="2211" spans="1:5" x14ac:dyDescent="0.25">
      <c r="A2211" s="20" t="s">
        <v>357</v>
      </c>
      <c r="B2211" s="19" t="s">
        <v>358</v>
      </c>
      <c r="C2211" s="11">
        <v>681713</v>
      </c>
      <c r="D2211" s="11">
        <v>437158</v>
      </c>
      <c r="E2211" s="11"/>
    </row>
    <row r="2212" spans="1:5" x14ac:dyDescent="0.25">
      <c r="A2212" s="21" t="s">
        <v>349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289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301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317</v>
      </c>
      <c r="C2215" s="23"/>
      <c r="D2215" s="23">
        <v>109296</v>
      </c>
      <c r="E2215" s="23"/>
    </row>
    <row r="2216" spans="1:5" x14ac:dyDescent="0.25">
      <c r="A2216" s="21" t="s">
        <v>807</v>
      </c>
      <c r="B2216" s="19" t="s">
        <v>808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301</v>
      </c>
      <c r="C2217" s="23">
        <v>560560</v>
      </c>
      <c r="D2217" s="23">
        <v>280280</v>
      </c>
      <c r="E2217" s="23"/>
    </row>
    <row r="2218" spans="1:5" x14ac:dyDescent="0.25">
      <c r="A2218" s="18" t="s">
        <v>809</v>
      </c>
      <c r="B2218" s="19" t="s">
        <v>810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357</v>
      </c>
      <c r="B2219" s="19" t="s">
        <v>358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288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301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317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289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301</v>
      </c>
      <c r="C2225" s="23">
        <v>26545</v>
      </c>
      <c r="D2225" s="23"/>
      <c r="E2225" s="23"/>
    </row>
    <row r="2226" spans="1:5" x14ac:dyDescent="0.25">
      <c r="A2226" s="18" t="s">
        <v>811</v>
      </c>
      <c r="B2226" s="19" t="s">
        <v>812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357</v>
      </c>
      <c r="B2227" s="19" t="s">
        <v>358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288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301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317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289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813</v>
      </c>
      <c r="B2233" s="19" t="s">
        <v>814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357</v>
      </c>
      <c r="B2234" s="19" t="s">
        <v>358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400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317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815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357</v>
      </c>
      <c r="B2238" s="19" t="s">
        <v>358</v>
      </c>
      <c r="C2238" s="11">
        <v>1502211</v>
      </c>
      <c r="D2238" s="11"/>
      <c r="E2238" s="11"/>
    </row>
    <row r="2239" spans="1:5" x14ac:dyDescent="0.25">
      <c r="A2239" s="21" t="s">
        <v>349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292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289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324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301</v>
      </c>
      <c r="C2243" s="23">
        <v>195342</v>
      </c>
      <c r="D2243" s="23"/>
      <c r="E2243" s="23"/>
    </row>
    <row r="2244" spans="1:5" x14ac:dyDescent="0.25">
      <c r="A2244" s="21" t="s">
        <v>405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292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289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324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301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0"/>
  <sheetViews>
    <sheetView zoomScale="80" zoomScaleNormal="80" workbookViewId="0">
      <pane xSplit="6" ySplit="5" topLeftCell="G1896" activePane="bottomRight" state="frozen"/>
      <selection pane="topRight" activeCell="G1" sqref="G1"/>
      <selection pane="bottomLeft" activeCell="A6" sqref="A6"/>
      <selection pane="bottomRight" activeCell="B1925" sqref="B1925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1" t="s">
        <v>236</v>
      </c>
      <c r="C3" s="52"/>
      <c r="D3" s="52"/>
      <c r="E3" s="52"/>
      <c r="F3" s="52"/>
      <c r="G3" s="52"/>
      <c r="H3" s="52"/>
      <c r="I3" s="52"/>
      <c r="J3" s="53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0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0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0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0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0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0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0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0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0" x14ac:dyDescent="0.25">
      <c r="G2233" s="3" t="s">
        <v>230</v>
      </c>
      <c r="H2233" s="1">
        <v>2000</v>
      </c>
      <c r="I2233" s="1">
        <v>2000</v>
      </c>
      <c r="J2233" s="1">
        <v>2000</v>
      </c>
    </row>
    <row r="2234" spans="1:10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0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0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0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0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0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0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1" t="s">
        <v>236</v>
      </c>
      <c r="C3" s="52"/>
      <c r="D3" s="52"/>
      <c r="E3" s="52"/>
      <c r="F3" s="52"/>
      <c r="G3" s="52"/>
      <c r="H3" s="52"/>
      <c r="I3" s="52"/>
      <c r="J3" s="53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Srđana Ferić</cp:lastModifiedBy>
  <cp:lastPrinted>2023-10-02T16:24:23Z</cp:lastPrinted>
  <dcterms:created xsi:type="dcterms:W3CDTF">2022-10-31T10:11:38Z</dcterms:created>
  <dcterms:modified xsi:type="dcterms:W3CDTF">2023-10-03T13:18:23Z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